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ADEFAS 2019" sheetId="1" r:id="rId1"/>
  </sheets>
  <definedNames>
    <definedName name="_xlnm.Print_Area" localSheetId="0">'ADEFAS 2019'!$B$1:$AC$120</definedName>
    <definedName name="_xlnm.Print_Titles" localSheetId="0">'ADEFAS 2019'!$1:$11</definedName>
  </definedNames>
  <calcPr fullCalcOnLoad="1"/>
</workbook>
</file>

<file path=xl/sharedStrings.xml><?xml version="1.0" encoding="utf-8"?>
<sst xmlns="http://schemas.openxmlformats.org/spreadsheetml/2006/main" count="191" uniqueCount="184">
  <si>
    <t>Ampliaciones</t>
  </si>
  <si>
    <t>Reducciones</t>
  </si>
  <si>
    <t>2</t>
  </si>
  <si>
    <t>3= (1 + ó - 2)</t>
  </si>
  <si>
    <t>5111</t>
  </si>
  <si>
    <t>1</t>
  </si>
  <si>
    <t>4</t>
  </si>
  <si>
    <t>6</t>
  </si>
  <si>
    <t>9</t>
  </si>
  <si>
    <t>10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</si>
  <si>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</si>
  <si>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</si>
  <si>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</si>
  <si>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</si>
  <si>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</si>
  <si>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</si>
  <si>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</si>
  <si>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</si>
  <si>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</si>
  <si>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</si>
  <si>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</si>
  <si>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7= (4-6)</t>
  </si>
  <si>
    <t>8= (3-6)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</si>
  <si>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</si>
  <si>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</si>
  <si>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</si>
  <si>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</si>
  <si>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</si>
  <si>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</si>
  <si>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</si>
  <si>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</si>
  <si>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</si>
  <si>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</si>
  <si>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</si>
  <si>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</si>
  <si>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</si>
  <si>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</si>
  <si>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</si>
  <si>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</si>
  <si>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</si>
  <si>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</si>
  <si>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</si>
  <si>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</si>
  <si>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</si>
  <si>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</si>
  <si>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</si>
  <si>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</si>
  <si>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</si>
  <si>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</si>
  <si>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</si>
  <si>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1523</t>
  </si>
  <si>
    <t>Prima por riesgo de trabajo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</si>
  <si>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</si>
  <si>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</si>
  <si>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</si>
  <si>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</si>
  <si>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</si>
  <si>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</si>
  <si>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</si>
  <si>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</si>
  <si>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</si>
  <si>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</si>
  <si>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</si>
  <si>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</si>
  <si>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</si>
  <si>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</si>
  <si>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</si>
  <si>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</si>
  <si>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</si>
  <si>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</si>
  <si>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</si>
  <si>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</si>
  <si>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</si>
  <si>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</si>
  <si>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</si>
  <si>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</si>
  <si>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2400</t>
  </si>
  <si>
    <t>Materiales y Artículos de Construcción y de Reparación</t>
  </si>
  <si>
    <t>2451</t>
  </si>
  <si>
    <t>Vidrio y productos de vidrio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</si>
  <si>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</si>
  <si>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</si>
  <si>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</si>
  <si>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</si>
  <si>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</si>
  <si>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</si>
  <si>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2721</t>
  </si>
  <si>
    <t>Prendas de seguridad y protección personal</t>
  </si>
  <si>
    <t>2900</t>
  </si>
  <si>
    <t>Herramientas, Refacciones y Accesorios Menores</t>
  </si>
  <si>
    <t>2941</t>
  </si>
  <si>
    <t>Refacciones y Acces. Menores p/ Eq. Cómputo y Tel.</t>
  </si>
  <si>
    <t>2981</t>
  </si>
  <si>
    <t>Refacciones y Acces. Menores de Maq. y Otros Eq.</t>
  </si>
  <si>
    <t>3000</t>
  </si>
  <si>
    <t>SERVICIOS GENERALES</t>
  </si>
  <si>
    <t>3100</t>
  </si>
  <si>
    <t>Servicios Básicos</t>
  </si>
  <si>
    <t>3121</t>
  </si>
  <si>
    <t>Servicio de gas</t>
  </si>
  <si>
    <t>3300</t>
  </si>
  <si>
    <t>Servicios Profesionales, Científicos, Técnicos y Otros Servicios</t>
  </si>
  <si>
    <t>3311</t>
  </si>
  <si>
    <t>Servicios legales, de contabilidad, auditoría y re</t>
  </si>
  <si>
    <t>3331</t>
  </si>
  <si>
    <t>Servicios de consultoría administrativa e informát</t>
  </si>
  <si>
    <t>3362</t>
  </si>
  <si>
    <t>Servicio de Impresión de documentos y papelería of</t>
  </si>
  <si>
    <t>3363</t>
  </si>
  <si>
    <t>Servicios de impresión de material informativo der</t>
  </si>
  <si>
    <t>3381</t>
  </si>
  <si>
    <t>Servicios de vigilancia</t>
  </si>
  <si>
    <t>3400</t>
  </si>
  <si>
    <t>Servicios Financieros, Bancarios y Comerciales</t>
  </si>
  <si>
    <t>3451</t>
  </si>
  <si>
    <t>Seguros de bienes patrimoniales</t>
  </si>
  <si>
    <t>3500</t>
  </si>
  <si>
    <t>Servicios de Instalación, Reparación, Mantenimiento y Conservación</t>
  </si>
  <si>
    <t>3511</t>
  </si>
  <si>
    <t>Mantenimiento y conservación de inmuebles Serv. Ad</t>
  </si>
  <si>
    <t>3551</t>
  </si>
  <si>
    <t>Mantenimiento y conservación de vehículos terrest.</t>
  </si>
  <si>
    <t>3700</t>
  </si>
  <si>
    <t>Servicios de Traslado y Viáticos</t>
  </si>
  <si>
    <t>3711</t>
  </si>
  <si>
    <t>Pasajes aéreos nacionales</t>
  </si>
  <si>
    <t>3721</t>
  </si>
  <si>
    <t>Pasajes terrestres nacionales</t>
  </si>
  <si>
    <t>3751</t>
  </si>
  <si>
    <t>Viáticos en el país</t>
  </si>
  <si>
    <t>3791</t>
  </si>
  <si>
    <t>Otros servicios de traslado y hospedaje</t>
  </si>
  <si>
    <t>3800</t>
  </si>
  <si>
    <t>Servicios Oficiales</t>
  </si>
  <si>
    <t>3831</t>
  </si>
  <si>
    <t>Congresos y convenciones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</si>
  <si>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</si>
  <si>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</si>
  <si>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</si>
  <si>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</si>
  <si>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</si>
  <si>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</si>
  <si>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</si>
  <si>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</si>
  <si>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</si>
  <si>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</si>
  <si>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</si>
  <si>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</si>
  <si>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</si>
  <si>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</si>
  <si>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</si>
  <si>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</si>
  <si>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</si>
  <si>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</si>
  <si>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</si>
  <si>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</si>
  <si>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</si>
  <si>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5600</t>
  </si>
  <si>
    <t>Maquinaria, Otros Equipos y Herramientas</t>
  </si>
  <si>
    <t>5621</t>
  </si>
  <si>
    <t>Maquinaria y equipo industrial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</si>
  <si>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</si>
  <si>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</si>
  <si>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</si>
  <si>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</si>
  <si>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</si>
  <si>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</si>
  <si>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Presupuesto Disponible por Comprometer</t>
  </si>
  <si>
    <t>Presupuesto sin Devengar</t>
  </si>
  <si>
    <t>TOTAL:</t>
  </si>
  <si>
    <t>ENERO</t>
  </si>
  <si>
    <t>FEBRERO</t>
  </si>
  <si>
    <t>MARZO</t>
  </si>
  <si>
    <t>PAGOS REALIZADOS AL 31 DE MARZO DE 2020
CORRESPONDIENTES A EROGACIONES PENDIENTES DE LIQUIDAR
DEL PRESUPUESTO DE EGRESOS DEL EJERCICIO 2019</t>
  </si>
  <si>
    <t>Pagado
Al 31/03/2020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</si>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</sst>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103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161925</xdr:rowOff>
    </xdr:from>
    <xdr:to>
      <xdr:col>2</xdr:col>
      <xdr:colOff>514350</xdr:colOff>
      <xdr:row>2</xdr:row>
      <xdr:rowOff>476250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14350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95250</xdr:colOff>
      <xdr:row>2</xdr:row>
      <xdr:rowOff>95250</xdr:rowOff>
    </xdr:from>
    <xdr:to>
      <xdr:col>28</xdr:col>
      <xdr:colOff>1381125</xdr:colOff>
      <xdr:row>2</xdr:row>
      <xdr:rowOff>542925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447675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1"/>
  <sheetViews>
    <sheetView tabSelected="1" zoomScalePageLayoutView="0" workbookViewId="0" topLeftCell="A1">
      <selection activeCell="AF14" sqref="AF14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hidden="1" customWidth="1"/>
    <col min="16" max="16" width="4.140625" style="1" hidden="1" customWidth="1"/>
    <col min="17" max="19" width="21.28125" style="1" customWidth="1"/>
    <col min="20" max="28" width="21.28125" style="1" hidden="1" customWidth="1"/>
    <col min="29" max="29" width="21.28125" style="1" customWidth="1"/>
    <col min="30" max="16384" width="11.421875" style="1" customWidth="1"/>
  </cols>
  <sheetData>
    <row r="1" spans="1:15" ht="9.75" customHeight="1">
      <c r="A1" s="9"/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8" customHeight="1">
      <c r="A2" s="9"/>
      <c r="B2" s="10"/>
      <c r="C2" s="9"/>
      <c r="D2" s="9"/>
      <c r="E2" s="8"/>
      <c r="F2" s="8"/>
      <c r="G2" s="9"/>
      <c r="H2" s="9"/>
      <c r="I2" s="9"/>
      <c r="J2" s="9"/>
      <c r="K2" s="9"/>
      <c r="L2" s="9"/>
      <c r="M2" s="9"/>
      <c r="N2" s="9"/>
      <c r="O2" s="9"/>
    </row>
    <row r="3" spans="1:29" ht="51.75" customHeight="1">
      <c r="A3" s="9"/>
      <c r="B3" s="36" t="s">
        <v>173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8" ht="15" customHeight="1">
      <c r="A4" s="9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6"/>
      <c r="U4" s="26"/>
      <c r="V4" s="26"/>
      <c r="W4" s="26"/>
      <c r="X4" s="26"/>
      <c r="Y4" s="26"/>
      <c r="Z4" s="26"/>
      <c r="AA4" s="26"/>
      <c r="AB4" s="26"/>
    </row>
    <row r="5" spans="1:15" ht="15" customHeigh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9.75" customHeight="1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9" s="3" customFormat="1" ht="30" customHeight="1">
      <c r="A7" s="11"/>
      <c r="B7" s="32" t="s">
        <v>10</v>
      </c>
      <c r="C7" s="33"/>
      <c r="D7" s="34" t="s">
        <v>11</v>
      </c>
      <c r="E7" s="34" t="s">
        <v>12</v>
      </c>
      <c r="F7" s="34"/>
      <c r="G7" s="34" t="s">
        <v>13</v>
      </c>
      <c r="H7" s="31" t="s">
        <v>14</v>
      </c>
      <c r="I7" s="31" t="s">
        <v>167</v>
      </c>
      <c r="J7" s="31" t="s">
        <v>15</v>
      </c>
      <c r="K7" s="31" t="s">
        <v>16</v>
      </c>
      <c r="L7" s="31" t="s">
        <v>168</v>
      </c>
      <c r="M7" s="31" t="s">
        <v>17</v>
      </c>
      <c r="N7" s="31" t="s">
        <v>18</v>
      </c>
      <c r="O7" s="31" t="s">
        <v>19</v>
      </c>
      <c r="Q7" s="31" t="s">
        <v>170</v>
      </c>
      <c r="R7" s="31" t="s">
        <v>171</v>
      </c>
      <c r="S7" s="31" t="s">
        <v>172</v>
      </c>
      <c r="T7" s="31" t="s">
        <v>175</v>
      </c>
      <c r="U7" s="31" t="s">
        <v>176</v>
      </c>
      <c r="V7" s="31" t="s">
        <v>177</v>
      </c>
      <c r="W7" s="31" t="s">
        <v>178</v>
      </c>
      <c r="X7" s="31" t="s">
        <v>179</v>
      </c>
      <c r="Y7" s="31" t="s">
        <v>180</v>
      </c>
      <c r="Z7" s="31" t="s">
        <v>181</v>
      </c>
      <c r="AA7" s="31" t="s">
        <v>182</v>
      </c>
      <c r="AB7" s="31" t="s">
        <v>183</v>
      </c>
      <c r="AC7" s="31" t="s">
        <v>174</v>
      </c>
    </row>
    <row r="8" spans="1:29" s="3" customFormat="1" ht="19.5" customHeight="1">
      <c r="A8" s="11"/>
      <c r="B8" s="32"/>
      <c r="C8" s="33"/>
      <c r="D8" s="35"/>
      <c r="E8" s="25" t="s">
        <v>1</v>
      </c>
      <c r="F8" s="25" t="s">
        <v>0</v>
      </c>
      <c r="G8" s="35"/>
      <c r="H8" s="31"/>
      <c r="I8" s="31"/>
      <c r="J8" s="31"/>
      <c r="K8" s="31"/>
      <c r="L8" s="31"/>
      <c r="M8" s="31"/>
      <c r="N8" s="31"/>
      <c r="O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2" customFormat="1" ht="15" customHeight="1" hidden="1">
      <c r="A9" s="10"/>
      <c r="B9" s="10"/>
      <c r="C9" s="10"/>
      <c r="D9" s="6" t="s">
        <v>5</v>
      </c>
      <c r="E9" s="6" t="s">
        <v>2</v>
      </c>
      <c r="F9" s="6" t="s">
        <v>2</v>
      </c>
      <c r="G9" s="6" t="s">
        <v>3</v>
      </c>
      <c r="H9" s="6" t="s">
        <v>6</v>
      </c>
      <c r="I9" s="6" t="s">
        <v>20</v>
      </c>
      <c r="J9" s="6" t="s">
        <v>7</v>
      </c>
      <c r="K9" s="6" t="s">
        <v>21</v>
      </c>
      <c r="L9" s="6" t="s">
        <v>22</v>
      </c>
      <c r="M9" s="6" t="s">
        <v>8</v>
      </c>
      <c r="N9" s="6" t="s">
        <v>9</v>
      </c>
      <c r="O9" s="6" t="s">
        <v>23</v>
      </c>
      <c r="Q9" s="6" t="s">
        <v>23</v>
      </c>
      <c r="R9" s="6" t="s">
        <v>23</v>
      </c>
      <c r="S9" s="6" t="s">
        <v>23</v>
      </c>
      <c r="T9" s="6" t="s">
        <v>23</v>
      </c>
      <c r="U9" s="6"/>
      <c r="V9" s="6"/>
      <c r="W9" s="6"/>
      <c r="X9" s="6"/>
      <c r="Y9" s="6"/>
      <c r="Z9" s="6"/>
      <c r="AA9" s="6"/>
      <c r="AB9" s="6"/>
      <c r="AC9" s="6" t="s">
        <v>23</v>
      </c>
    </row>
    <row r="10" spans="1:29" s="2" customFormat="1" ht="15" customHeight="1" hidden="1">
      <c r="A10" s="10"/>
      <c r="B10" s="10"/>
      <c r="C10" s="10"/>
      <c r="D10" s="10" t="s">
        <v>24</v>
      </c>
      <c r="E10" s="10" t="s">
        <v>25</v>
      </c>
      <c r="F10" s="10" t="s">
        <v>25</v>
      </c>
      <c r="G10" s="10"/>
      <c r="H10" s="10" t="s">
        <v>26</v>
      </c>
      <c r="I10" s="10"/>
      <c r="J10" s="10" t="s">
        <v>27</v>
      </c>
      <c r="K10" s="10"/>
      <c r="L10" s="10"/>
      <c r="M10" s="10" t="s">
        <v>28</v>
      </c>
      <c r="N10" s="10" t="s">
        <v>29</v>
      </c>
      <c r="O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2" customFormat="1" ht="9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" customHeight="1">
      <c r="A12" s="9"/>
      <c r="B12" s="7" t="s">
        <v>30</v>
      </c>
      <c r="C12" s="12" t="s">
        <v>31</v>
      </c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ht="15" customHeight="1">
      <c r="A13" s="9"/>
      <c r="B13" s="10"/>
      <c r="C13" s="9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ht="15" customHeight="1">
      <c r="A14" s="9"/>
      <c r="B14" s="13" t="s">
        <v>32</v>
      </c>
      <c r="C14" s="14" t="s">
        <v>33</v>
      </c>
      <c r="D14" s="17">
        <f aca="true" t="shared" si="0" ref="D14:O14">SUBTOTAL(9,D15:D16)</f>
        <v>102334977</v>
      </c>
      <c r="E14" s="17">
        <f t="shared" si="0"/>
        <v>108009452.28999999</v>
      </c>
      <c r="F14" s="17">
        <f t="shared" si="0"/>
        <v>107768831.88999999</v>
      </c>
      <c r="G14" s="17">
        <f t="shared" si="0"/>
        <v>102094356.6</v>
      </c>
      <c r="H14" s="17">
        <f t="shared" si="0"/>
        <v>99110517.34</v>
      </c>
      <c r="I14" s="17">
        <f t="shared" si="0"/>
        <v>2983839.2599999905</v>
      </c>
      <c r="J14" s="17">
        <f t="shared" si="0"/>
        <v>99110517.34000002</v>
      </c>
      <c r="K14" s="17">
        <f t="shared" si="0"/>
        <v>0</v>
      </c>
      <c r="L14" s="17">
        <f t="shared" si="0"/>
        <v>2983839.2599999756</v>
      </c>
      <c r="M14" s="17">
        <f t="shared" si="0"/>
        <v>99110517.33999999</v>
      </c>
      <c r="N14" s="17">
        <f t="shared" si="0"/>
        <v>99063598.26000002</v>
      </c>
      <c r="O14" s="17">
        <f t="shared" si="0"/>
        <v>46919.07999999821</v>
      </c>
      <c r="Q14" s="17">
        <f aca="true" t="shared" si="1" ref="Q14:AC14">SUBTOTAL(9,Q15:Q16)</f>
        <v>22562.7</v>
      </c>
      <c r="R14" s="17">
        <f t="shared" si="1"/>
        <v>1591.62</v>
      </c>
      <c r="S14" s="17">
        <f t="shared" si="1"/>
        <v>3805</v>
      </c>
      <c r="T14" s="17">
        <f t="shared" si="1"/>
        <v>0</v>
      </c>
      <c r="U14" s="17">
        <f t="shared" si="1"/>
        <v>0</v>
      </c>
      <c r="V14" s="17">
        <f t="shared" si="1"/>
        <v>0</v>
      </c>
      <c r="W14" s="17">
        <f t="shared" si="1"/>
        <v>0</v>
      </c>
      <c r="X14" s="17">
        <f t="shared" si="1"/>
        <v>0</v>
      </c>
      <c r="Y14" s="17">
        <f t="shared" si="1"/>
        <v>0</v>
      </c>
      <c r="Z14" s="17">
        <f t="shared" si="1"/>
        <v>0</v>
      </c>
      <c r="AA14" s="17">
        <f t="shared" si="1"/>
        <v>0</v>
      </c>
      <c r="AB14" s="17">
        <f t="shared" si="1"/>
        <v>0</v>
      </c>
      <c r="AC14" s="17">
        <f t="shared" si="1"/>
        <v>27959.32</v>
      </c>
    </row>
    <row r="15" spans="1:29" ht="15" customHeight="1">
      <c r="A15" s="9"/>
      <c r="B15" s="18" t="s">
        <v>34</v>
      </c>
      <c r="C15" s="19" t="s">
        <v>35</v>
      </c>
      <c r="D15" s="20">
        <v>102334977</v>
      </c>
      <c r="E15" s="20">
        <v>108009452.28999999</v>
      </c>
      <c r="F15" s="20">
        <v>107768831.88999999</v>
      </c>
      <c r="G15" s="20">
        <f>D15-E15+F15</f>
        <v>102094356.6</v>
      </c>
      <c r="H15" s="20">
        <v>99110517.34</v>
      </c>
      <c r="I15" s="20">
        <f>G15-H15</f>
        <v>2983839.2599999905</v>
      </c>
      <c r="J15" s="20">
        <v>99110517.34000002</v>
      </c>
      <c r="K15" s="21">
        <f>H15-J15</f>
        <v>0</v>
      </c>
      <c r="L15" s="21">
        <f>G15-J15</f>
        <v>2983839.2599999756</v>
      </c>
      <c r="M15" s="20">
        <v>99110517.33999999</v>
      </c>
      <c r="N15" s="20">
        <v>99063598.26000002</v>
      </c>
      <c r="O15" s="21">
        <f>J15-N15</f>
        <v>46919.07999999821</v>
      </c>
      <c r="Q15" s="21">
        <v>22562.7</v>
      </c>
      <c r="R15" s="21">
        <v>1591.62</v>
      </c>
      <c r="S15" s="21">
        <v>3805</v>
      </c>
      <c r="T15" s="21"/>
      <c r="U15" s="21"/>
      <c r="V15" s="21"/>
      <c r="W15" s="21"/>
      <c r="X15" s="21"/>
      <c r="Y15" s="21"/>
      <c r="Z15" s="21"/>
      <c r="AA15" s="21"/>
      <c r="AB15" s="21"/>
      <c r="AC15" s="21">
        <f>SUM(Q15:AB15)</f>
        <v>27959.32</v>
      </c>
    </row>
    <row r="16" spans="1:29" ht="4.5" customHeight="1">
      <c r="A16" s="9"/>
      <c r="B16" s="22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15" customHeight="1">
      <c r="A17" s="9"/>
      <c r="B17" s="13" t="s">
        <v>36</v>
      </c>
      <c r="C17" s="14" t="s">
        <v>37</v>
      </c>
      <c r="D17" s="17">
        <f aca="true" t="shared" si="2" ref="D17:O17">SUBTOTAL(9,D18:D21)</f>
        <v>19908027</v>
      </c>
      <c r="E17" s="17">
        <f t="shared" si="2"/>
        <v>27057308.879999995</v>
      </c>
      <c r="F17" s="17">
        <f t="shared" si="2"/>
        <v>27039827.52</v>
      </c>
      <c r="G17" s="17">
        <f t="shared" si="2"/>
        <v>19890545.640000004</v>
      </c>
      <c r="H17" s="17">
        <f t="shared" si="2"/>
        <v>19394675.24</v>
      </c>
      <c r="I17" s="17">
        <f t="shared" si="2"/>
        <v>495870.4000000048</v>
      </c>
      <c r="J17" s="17">
        <f t="shared" si="2"/>
        <v>19394675.24</v>
      </c>
      <c r="K17" s="17">
        <f t="shared" si="2"/>
        <v>0</v>
      </c>
      <c r="L17" s="17">
        <f t="shared" si="2"/>
        <v>495870.40000000596</v>
      </c>
      <c r="M17" s="17">
        <f t="shared" si="2"/>
        <v>19394675.24</v>
      </c>
      <c r="N17" s="17">
        <f t="shared" si="2"/>
        <v>19347547.089999996</v>
      </c>
      <c r="O17" s="17">
        <f t="shared" si="2"/>
        <v>47128.15000000014</v>
      </c>
      <c r="Q17" s="17">
        <f aca="true" t="shared" si="3" ref="Q17:AC17">SUBTOTAL(9,Q18:Q21)</f>
        <v>718.76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 s="17">
        <f t="shared" si="3"/>
        <v>0</v>
      </c>
      <c r="W17" s="17">
        <f t="shared" si="3"/>
        <v>0</v>
      </c>
      <c r="X17" s="17">
        <f t="shared" si="3"/>
        <v>0</v>
      </c>
      <c r="Y17" s="17">
        <f t="shared" si="3"/>
        <v>0</v>
      </c>
      <c r="Z17" s="17">
        <f t="shared" si="3"/>
        <v>0</v>
      </c>
      <c r="AA17" s="17">
        <f t="shared" si="3"/>
        <v>0</v>
      </c>
      <c r="AB17" s="17">
        <f t="shared" si="3"/>
        <v>0</v>
      </c>
      <c r="AC17" s="17">
        <f t="shared" si="3"/>
        <v>718.76</v>
      </c>
    </row>
    <row r="18" spans="1:29" ht="15" customHeight="1">
      <c r="A18" s="9"/>
      <c r="B18" s="18" t="s">
        <v>38</v>
      </c>
      <c r="C18" s="19" t="s">
        <v>39</v>
      </c>
      <c r="D18" s="20">
        <v>1415527</v>
      </c>
      <c r="E18" s="20">
        <v>1702891.0599999998</v>
      </c>
      <c r="F18" s="20">
        <v>1984048.38</v>
      </c>
      <c r="G18" s="20">
        <f>D18-E18+F18</f>
        <v>1696684.32</v>
      </c>
      <c r="H18" s="20">
        <v>1622915.9999999998</v>
      </c>
      <c r="I18" s="20">
        <f>G18-H18</f>
        <v>73768.3200000003</v>
      </c>
      <c r="J18" s="20">
        <v>1622916.0000000002</v>
      </c>
      <c r="K18" s="21">
        <f>H18-J18</f>
        <v>0</v>
      </c>
      <c r="L18" s="21">
        <f>G18-J18</f>
        <v>73768.31999999983</v>
      </c>
      <c r="M18" s="20">
        <v>1622916.0000000002</v>
      </c>
      <c r="N18" s="20">
        <v>1622197.2400000002</v>
      </c>
      <c r="O18" s="21">
        <f>J18-N18</f>
        <v>718.7600000000093</v>
      </c>
      <c r="Q18" s="21">
        <v>718.76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>
        <f>SUM(Q18:AB18)</f>
        <v>718.76</v>
      </c>
    </row>
    <row r="19" spans="1:29" ht="15" customHeight="1">
      <c r="A19" s="9"/>
      <c r="B19" s="18" t="s">
        <v>40</v>
      </c>
      <c r="C19" s="19" t="s">
        <v>41</v>
      </c>
      <c r="D19" s="20">
        <v>1940500</v>
      </c>
      <c r="E19" s="20">
        <v>2238993.1</v>
      </c>
      <c r="F19" s="20">
        <v>2227248.92</v>
      </c>
      <c r="G19" s="20">
        <f>D19-E19+F19</f>
        <v>1928755.8199999998</v>
      </c>
      <c r="H19" s="20">
        <v>1703321.1199999999</v>
      </c>
      <c r="I19" s="20">
        <f>G19-H19</f>
        <v>225434.69999999995</v>
      </c>
      <c r="J19" s="20">
        <v>1703321.12</v>
      </c>
      <c r="K19" s="21">
        <f>H19-J19</f>
        <v>0</v>
      </c>
      <c r="L19" s="21">
        <f>G19-J19</f>
        <v>225434.69999999972</v>
      </c>
      <c r="M19" s="20">
        <v>1703321.12</v>
      </c>
      <c r="N19" s="20">
        <v>1698558.23</v>
      </c>
      <c r="O19" s="21">
        <f>J19-N19</f>
        <v>4762.89000000013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>
        <f>SUM(Q19:AB19)</f>
        <v>0</v>
      </c>
    </row>
    <row r="20" spans="1:29" ht="15" customHeight="1">
      <c r="A20" s="9"/>
      <c r="B20" s="18" t="s">
        <v>42</v>
      </c>
      <c r="C20" s="19" t="s">
        <v>43</v>
      </c>
      <c r="D20" s="20">
        <v>16552000</v>
      </c>
      <c r="E20" s="20">
        <v>23115424.719999995</v>
      </c>
      <c r="F20" s="20">
        <v>22828530.22</v>
      </c>
      <c r="G20" s="20">
        <f>D20-E20+F20</f>
        <v>16265105.500000004</v>
      </c>
      <c r="H20" s="20">
        <v>16068438.12</v>
      </c>
      <c r="I20" s="20">
        <f>G20-H20</f>
        <v>196667.38000000454</v>
      </c>
      <c r="J20" s="20">
        <v>16068438.119999997</v>
      </c>
      <c r="K20" s="21">
        <f>H20-J20</f>
        <v>0</v>
      </c>
      <c r="L20" s="21">
        <f>G20-J20</f>
        <v>196667.3800000064</v>
      </c>
      <c r="M20" s="20">
        <v>16068438.119999997</v>
      </c>
      <c r="N20" s="20">
        <v>16026791.619999997</v>
      </c>
      <c r="O20" s="21">
        <f>J20-N20</f>
        <v>41646.5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>
        <f>SUM(Q20:AB20)</f>
        <v>0</v>
      </c>
    </row>
    <row r="21" spans="1:29" ht="4.5" customHeight="1">
      <c r="A21" s="9"/>
      <c r="B21" s="22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ht="15" customHeight="1">
      <c r="A22" s="9"/>
      <c r="B22" s="13" t="s">
        <v>44</v>
      </c>
      <c r="C22" s="14" t="s">
        <v>45</v>
      </c>
      <c r="D22" s="17">
        <f aca="true" t="shared" si="4" ref="D22:O22">SUBTOTAL(9,D23:D24)</f>
        <v>5536244</v>
      </c>
      <c r="E22" s="17">
        <f t="shared" si="4"/>
        <v>6876517.43</v>
      </c>
      <c r="F22" s="17">
        <f t="shared" si="4"/>
        <v>7070991.720000001</v>
      </c>
      <c r="G22" s="17">
        <f t="shared" si="4"/>
        <v>5730718.290000001</v>
      </c>
      <c r="H22" s="17">
        <f t="shared" si="4"/>
        <v>5402106.3500000015</v>
      </c>
      <c r="I22" s="17">
        <f t="shared" si="4"/>
        <v>328611.9399999995</v>
      </c>
      <c r="J22" s="17">
        <f t="shared" si="4"/>
        <v>5402106.35</v>
      </c>
      <c r="K22" s="17">
        <f t="shared" si="4"/>
        <v>0</v>
      </c>
      <c r="L22" s="17">
        <f t="shared" si="4"/>
        <v>328611.94000000134</v>
      </c>
      <c r="M22" s="17">
        <f t="shared" si="4"/>
        <v>4910340.050000001</v>
      </c>
      <c r="N22" s="17">
        <f t="shared" si="4"/>
        <v>4910340.05</v>
      </c>
      <c r="O22" s="17">
        <f t="shared" si="4"/>
        <v>491766.2999999998</v>
      </c>
      <c r="Q22" s="17">
        <f aca="true" t="shared" si="5" ref="Q22:AC22">SUBTOTAL(9,Q23:Q24)</f>
        <v>491766.3</v>
      </c>
      <c r="R22" s="17">
        <f t="shared" si="5"/>
        <v>0</v>
      </c>
      <c r="S22" s="17">
        <f t="shared" si="5"/>
        <v>0</v>
      </c>
      <c r="T22" s="17">
        <f t="shared" si="5"/>
        <v>0</v>
      </c>
      <c r="U22" s="17">
        <f t="shared" si="5"/>
        <v>0</v>
      </c>
      <c r="V22" s="17">
        <f t="shared" si="5"/>
        <v>0</v>
      </c>
      <c r="W22" s="17">
        <f t="shared" si="5"/>
        <v>0</v>
      </c>
      <c r="X22" s="17">
        <f t="shared" si="5"/>
        <v>0</v>
      </c>
      <c r="Y22" s="17">
        <f t="shared" si="5"/>
        <v>0</v>
      </c>
      <c r="Z22" s="17">
        <f t="shared" si="5"/>
        <v>0</v>
      </c>
      <c r="AA22" s="17">
        <f t="shared" si="5"/>
        <v>0</v>
      </c>
      <c r="AB22" s="17">
        <f t="shared" si="5"/>
        <v>0</v>
      </c>
      <c r="AC22" s="17">
        <f t="shared" si="5"/>
        <v>491766.3</v>
      </c>
    </row>
    <row r="23" spans="1:29" ht="15" customHeight="1">
      <c r="A23" s="9"/>
      <c r="B23" s="18" t="s">
        <v>46</v>
      </c>
      <c r="C23" s="19" t="s">
        <v>47</v>
      </c>
      <c r="D23" s="20">
        <v>5536244</v>
      </c>
      <c r="E23" s="20">
        <v>6876517.43</v>
      </c>
      <c r="F23" s="20">
        <v>7070991.720000001</v>
      </c>
      <c r="G23" s="20">
        <f>D23-E23+F23</f>
        <v>5730718.290000001</v>
      </c>
      <c r="H23" s="20">
        <v>5402106.3500000015</v>
      </c>
      <c r="I23" s="20">
        <f>G23-H23</f>
        <v>328611.9399999995</v>
      </c>
      <c r="J23" s="20">
        <v>5402106.35</v>
      </c>
      <c r="K23" s="21">
        <f>H23-J23</f>
        <v>0</v>
      </c>
      <c r="L23" s="21">
        <f>G23-J23</f>
        <v>328611.94000000134</v>
      </c>
      <c r="M23" s="20">
        <v>4910340.050000001</v>
      </c>
      <c r="N23" s="20">
        <v>4910340.05</v>
      </c>
      <c r="O23" s="21">
        <f>J23-N23</f>
        <v>491766.2999999998</v>
      </c>
      <c r="Q23" s="21">
        <v>491766.3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f>SUM(Q23:AB23)</f>
        <v>491766.3</v>
      </c>
    </row>
    <row r="24" spans="1:29" ht="4.5" customHeight="1">
      <c r="A24" s="9"/>
      <c r="B24" s="22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 customHeight="1">
      <c r="A25" s="9"/>
      <c r="B25" s="13" t="s">
        <v>48</v>
      </c>
      <c r="C25" s="14" t="s">
        <v>49</v>
      </c>
      <c r="D25" s="17">
        <f aca="true" t="shared" si="6" ref="D25:O25">SUBTOTAL(9,D26:D27)</f>
        <v>1359819</v>
      </c>
      <c r="E25" s="17">
        <f t="shared" si="6"/>
        <v>1388885.5600000003</v>
      </c>
      <c r="F25" s="17">
        <f t="shared" si="6"/>
        <v>1428198.74</v>
      </c>
      <c r="G25" s="17">
        <f t="shared" si="6"/>
        <v>1399132.1799999997</v>
      </c>
      <c r="H25" s="17">
        <f t="shared" si="6"/>
        <v>1340597.83</v>
      </c>
      <c r="I25" s="17">
        <f t="shared" si="6"/>
        <v>58534.34999999963</v>
      </c>
      <c r="J25" s="17">
        <f t="shared" si="6"/>
        <v>1340597.8299999998</v>
      </c>
      <c r="K25" s="17">
        <f t="shared" si="6"/>
        <v>0</v>
      </c>
      <c r="L25" s="17">
        <f t="shared" si="6"/>
        <v>58534.34999999986</v>
      </c>
      <c r="M25" s="17">
        <f t="shared" si="6"/>
        <v>1340597.8299999998</v>
      </c>
      <c r="N25" s="17">
        <f t="shared" si="6"/>
        <v>1336974.68</v>
      </c>
      <c r="O25" s="17">
        <f t="shared" si="6"/>
        <v>3623.149999999907</v>
      </c>
      <c r="Q25" s="17">
        <f aca="true" t="shared" si="7" ref="Q25:AC25">SUBTOTAL(9,Q26:Q27)</f>
        <v>3384.41</v>
      </c>
      <c r="R25" s="17">
        <f t="shared" si="7"/>
        <v>238.74</v>
      </c>
      <c r="S25" s="17">
        <f t="shared" si="7"/>
        <v>0</v>
      </c>
      <c r="T25" s="17">
        <f t="shared" si="7"/>
        <v>0</v>
      </c>
      <c r="U25" s="17">
        <f t="shared" si="7"/>
        <v>0</v>
      </c>
      <c r="V25" s="17">
        <f t="shared" si="7"/>
        <v>0</v>
      </c>
      <c r="W25" s="17">
        <f t="shared" si="7"/>
        <v>0</v>
      </c>
      <c r="X25" s="17">
        <f t="shared" si="7"/>
        <v>0</v>
      </c>
      <c r="Y25" s="17">
        <f t="shared" si="7"/>
        <v>0</v>
      </c>
      <c r="Z25" s="17">
        <f t="shared" si="7"/>
        <v>0</v>
      </c>
      <c r="AA25" s="17">
        <f t="shared" si="7"/>
        <v>0</v>
      </c>
      <c r="AB25" s="17">
        <f t="shared" si="7"/>
        <v>0</v>
      </c>
      <c r="AC25" s="17">
        <f t="shared" si="7"/>
        <v>3623.1499999999996</v>
      </c>
    </row>
    <row r="26" spans="1:29" ht="15" customHeight="1">
      <c r="A26" s="9"/>
      <c r="B26" s="18" t="s">
        <v>50</v>
      </c>
      <c r="C26" s="19" t="s">
        <v>51</v>
      </c>
      <c r="D26" s="20">
        <v>1359819</v>
      </c>
      <c r="E26" s="20">
        <v>1388885.5600000003</v>
      </c>
      <c r="F26" s="20">
        <v>1428198.74</v>
      </c>
      <c r="G26" s="20">
        <f>D26-E26+F26</f>
        <v>1399132.1799999997</v>
      </c>
      <c r="H26" s="20">
        <v>1340597.83</v>
      </c>
      <c r="I26" s="20">
        <f>G26-H26</f>
        <v>58534.34999999963</v>
      </c>
      <c r="J26" s="20">
        <v>1340597.8299999998</v>
      </c>
      <c r="K26" s="21">
        <f>H26-J26</f>
        <v>0</v>
      </c>
      <c r="L26" s="21">
        <f>G26-J26</f>
        <v>58534.34999999986</v>
      </c>
      <c r="M26" s="20">
        <v>1340597.8299999998</v>
      </c>
      <c r="N26" s="20">
        <v>1336974.68</v>
      </c>
      <c r="O26" s="21">
        <f>J26-N26</f>
        <v>3623.149999999907</v>
      </c>
      <c r="Q26" s="21">
        <v>3384.41</v>
      </c>
      <c r="R26" s="21">
        <v>238.74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>
        <f>SUM(Q26:AB26)</f>
        <v>3623.1499999999996</v>
      </c>
    </row>
    <row r="27" spans="1:29" ht="4.5" customHeight="1">
      <c r="A27" s="9"/>
      <c r="B27" s="22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9"/>
      <c r="B28" s="13" t="s">
        <v>52</v>
      </c>
      <c r="C28" s="14" t="s">
        <v>53</v>
      </c>
      <c r="D28" s="17">
        <f aca="true" t="shared" si="8" ref="D28:O28">SUBTOTAL(9,D29:D30)</f>
        <v>10617336</v>
      </c>
      <c r="E28" s="17">
        <f t="shared" si="8"/>
        <v>11240661.55</v>
      </c>
      <c r="F28" s="17">
        <f t="shared" si="8"/>
        <v>10861176.41</v>
      </c>
      <c r="G28" s="17">
        <f t="shared" si="8"/>
        <v>10237850.86</v>
      </c>
      <c r="H28" s="17">
        <f t="shared" si="8"/>
        <v>10008809.54</v>
      </c>
      <c r="I28" s="17">
        <f t="shared" si="8"/>
        <v>229041.32000000076</v>
      </c>
      <c r="J28" s="17">
        <f t="shared" si="8"/>
        <v>10008809.540000001</v>
      </c>
      <c r="K28" s="17">
        <f t="shared" si="8"/>
        <v>0</v>
      </c>
      <c r="L28" s="17">
        <f t="shared" si="8"/>
        <v>229041.31999999937</v>
      </c>
      <c r="M28" s="17">
        <f t="shared" si="8"/>
        <v>10008809.54</v>
      </c>
      <c r="N28" s="17">
        <f t="shared" si="8"/>
        <v>10005624.080000002</v>
      </c>
      <c r="O28" s="17">
        <f t="shared" si="8"/>
        <v>3185.4599999999627</v>
      </c>
      <c r="Q28" s="17">
        <f aca="true" t="shared" si="9" ref="Q28:AC28">SUBTOTAL(9,Q29:Q30)</f>
        <v>2668.5</v>
      </c>
      <c r="R28" s="17">
        <f t="shared" si="9"/>
        <v>179.3</v>
      </c>
      <c r="S28" s="17">
        <f t="shared" si="9"/>
        <v>337.66</v>
      </c>
      <c r="T28" s="17">
        <f t="shared" si="9"/>
        <v>0</v>
      </c>
      <c r="U28" s="17">
        <f t="shared" si="9"/>
        <v>0</v>
      </c>
      <c r="V28" s="17">
        <f t="shared" si="9"/>
        <v>0</v>
      </c>
      <c r="W28" s="17">
        <f t="shared" si="9"/>
        <v>0</v>
      </c>
      <c r="X28" s="17">
        <f t="shared" si="9"/>
        <v>0</v>
      </c>
      <c r="Y28" s="17">
        <f t="shared" si="9"/>
        <v>0</v>
      </c>
      <c r="Z28" s="17">
        <f t="shared" si="9"/>
        <v>0</v>
      </c>
      <c r="AA28" s="17">
        <f t="shared" si="9"/>
        <v>0</v>
      </c>
      <c r="AB28" s="17">
        <f t="shared" si="9"/>
        <v>0</v>
      </c>
      <c r="AC28" s="17">
        <f t="shared" si="9"/>
        <v>3185.46</v>
      </c>
    </row>
    <row r="29" spans="1:29" ht="15" customHeight="1">
      <c r="A29" s="9"/>
      <c r="B29" s="18" t="s">
        <v>54</v>
      </c>
      <c r="C29" s="19" t="s">
        <v>55</v>
      </c>
      <c r="D29" s="20">
        <v>6430248</v>
      </c>
      <c r="E29" s="20">
        <v>6829904.34</v>
      </c>
      <c r="F29" s="20">
        <v>6588781.54</v>
      </c>
      <c r="G29" s="20">
        <f>D29-E29+F29</f>
        <v>6189125.2</v>
      </c>
      <c r="H29" s="20">
        <v>6053319.4399999995</v>
      </c>
      <c r="I29" s="20">
        <f>G29-H29</f>
        <v>135805.7600000007</v>
      </c>
      <c r="J29" s="20">
        <v>6053319.44</v>
      </c>
      <c r="K29" s="21">
        <f>H29-J29</f>
        <v>0</v>
      </c>
      <c r="L29" s="21">
        <f>G29-J29</f>
        <v>135805.75999999978</v>
      </c>
      <c r="M29" s="20">
        <v>6053319.4399999995</v>
      </c>
      <c r="N29" s="20">
        <v>6051350.21</v>
      </c>
      <c r="O29" s="21">
        <f>J29-N29</f>
        <v>1969.230000000447</v>
      </c>
      <c r="Q29" s="21">
        <v>1650</v>
      </c>
      <c r="R29" s="21">
        <v>111.4</v>
      </c>
      <c r="S29" s="21">
        <v>207.83</v>
      </c>
      <c r="T29" s="21"/>
      <c r="U29" s="21"/>
      <c r="V29" s="21"/>
      <c r="W29" s="21"/>
      <c r="X29" s="21"/>
      <c r="Y29" s="21"/>
      <c r="Z29" s="21"/>
      <c r="AA29" s="21"/>
      <c r="AB29" s="21"/>
      <c r="AC29" s="21">
        <f>SUM(Q29:AB29)</f>
        <v>1969.23</v>
      </c>
    </row>
    <row r="30" spans="1:29" ht="15" customHeight="1">
      <c r="A30" s="9"/>
      <c r="B30" s="18" t="s">
        <v>56</v>
      </c>
      <c r="C30" s="19" t="s">
        <v>57</v>
      </c>
      <c r="D30" s="20">
        <v>4187088</v>
      </c>
      <c r="E30" s="20">
        <v>4410757.21</v>
      </c>
      <c r="F30" s="20">
        <v>4272394.87</v>
      </c>
      <c r="G30" s="20">
        <f>D30-E30+F30</f>
        <v>4048725.66</v>
      </c>
      <c r="H30" s="20">
        <v>3955490.1</v>
      </c>
      <c r="I30" s="20">
        <f>G30-H30</f>
        <v>93235.56000000006</v>
      </c>
      <c r="J30" s="20">
        <v>3955490.1000000006</v>
      </c>
      <c r="K30" s="21">
        <f>H30-J30</f>
        <v>0</v>
      </c>
      <c r="L30" s="21">
        <f>G30-J30</f>
        <v>93235.55999999959</v>
      </c>
      <c r="M30" s="20">
        <v>3955490.1</v>
      </c>
      <c r="N30" s="20">
        <v>3954273.870000001</v>
      </c>
      <c r="O30" s="21">
        <f>J30-N30</f>
        <v>1216.2299999995157</v>
      </c>
      <c r="Q30" s="21">
        <v>1018.5</v>
      </c>
      <c r="R30" s="21">
        <v>67.9</v>
      </c>
      <c r="S30" s="21">
        <v>129.83</v>
      </c>
      <c r="T30" s="21"/>
      <c r="U30" s="21"/>
      <c r="V30" s="21"/>
      <c r="W30" s="21"/>
      <c r="X30" s="21"/>
      <c r="Y30" s="21"/>
      <c r="Z30" s="21"/>
      <c r="AA30" s="21"/>
      <c r="AB30" s="21"/>
      <c r="AC30" s="21">
        <f>SUM(Q30:AB30)</f>
        <v>1216.23</v>
      </c>
    </row>
    <row r="31" spans="1:29" ht="4.5" customHeight="1">
      <c r="A31" s="9"/>
      <c r="B31" s="10"/>
      <c r="C31" s="9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15" customHeight="1">
      <c r="A32" s="9"/>
      <c r="B32" s="30" t="str">
        <f>"TOTAL CAPITULO "&amp;B12&amp;":"</f>
        <v>TOTAL CAPITULO 1000:</v>
      </c>
      <c r="C32" s="30"/>
      <c r="D32" s="23">
        <f aca="true" t="shared" si="10" ref="D32:O32">SUBTOTAL(9,D14:D31)</f>
        <v>139756403</v>
      </c>
      <c r="E32" s="23">
        <f t="shared" si="10"/>
        <v>154572825.71</v>
      </c>
      <c r="F32" s="23">
        <f t="shared" si="10"/>
        <v>154169026.27999997</v>
      </c>
      <c r="G32" s="23">
        <f t="shared" si="10"/>
        <v>139352603.56999996</v>
      </c>
      <c r="H32" s="23">
        <f t="shared" si="10"/>
        <v>135256706.3</v>
      </c>
      <c r="I32" s="23">
        <f t="shared" si="10"/>
        <v>4095897.2699999954</v>
      </c>
      <c r="J32" s="23">
        <f t="shared" si="10"/>
        <v>135256706.3</v>
      </c>
      <c r="K32" s="23">
        <f t="shared" si="10"/>
        <v>0</v>
      </c>
      <c r="L32" s="23">
        <f t="shared" si="10"/>
        <v>4095897.269999982</v>
      </c>
      <c r="M32" s="23">
        <f t="shared" si="10"/>
        <v>134764939.99999997</v>
      </c>
      <c r="N32" s="23">
        <f t="shared" si="10"/>
        <v>134664084.16000003</v>
      </c>
      <c r="O32" s="23">
        <f t="shared" si="10"/>
        <v>592622.139999998</v>
      </c>
      <c r="Q32" s="23">
        <f aca="true" t="shared" si="11" ref="Q32:AC32">SUBTOTAL(9,Q14:Q31)</f>
        <v>521100.67</v>
      </c>
      <c r="R32" s="23">
        <f t="shared" si="11"/>
        <v>2009.66</v>
      </c>
      <c r="S32" s="23">
        <f t="shared" si="11"/>
        <v>4142.66</v>
      </c>
      <c r="T32" s="23">
        <f t="shared" si="11"/>
        <v>0</v>
      </c>
      <c r="U32" s="23">
        <f t="shared" si="11"/>
        <v>0</v>
      </c>
      <c r="V32" s="23">
        <f t="shared" si="11"/>
        <v>0</v>
      </c>
      <c r="W32" s="23">
        <f t="shared" si="11"/>
        <v>0</v>
      </c>
      <c r="X32" s="23">
        <f t="shared" si="11"/>
        <v>0</v>
      </c>
      <c r="Y32" s="23">
        <f t="shared" si="11"/>
        <v>0</v>
      </c>
      <c r="Z32" s="23">
        <f t="shared" si="11"/>
        <v>0</v>
      </c>
      <c r="AA32" s="23">
        <f t="shared" si="11"/>
        <v>0</v>
      </c>
      <c r="AB32" s="23">
        <f t="shared" si="11"/>
        <v>0</v>
      </c>
      <c r="AC32" s="23">
        <f t="shared" si="11"/>
        <v>527252.99</v>
      </c>
    </row>
    <row r="33" spans="1:29" ht="15" customHeight="1">
      <c r="A33" s="9"/>
      <c r="B33" s="10"/>
      <c r="C33" s="9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15" customHeight="1">
      <c r="A34" s="9"/>
      <c r="B34" s="7" t="s">
        <v>58</v>
      </c>
      <c r="C34" s="12" t="s">
        <v>59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9"/>
      <c r="B35" s="10"/>
      <c r="C35" s="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25.5">
      <c r="A36" s="9"/>
      <c r="B36" s="13" t="s">
        <v>60</v>
      </c>
      <c r="C36" s="14" t="s">
        <v>61</v>
      </c>
      <c r="D36" s="17">
        <f aca="true" t="shared" si="12" ref="D36:O36">SUBTOTAL(9,D37:D42)</f>
        <v>2163000</v>
      </c>
      <c r="E36" s="17">
        <f t="shared" si="12"/>
        <v>3222839.89</v>
      </c>
      <c r="F36" s="17">
        <f t="shared" si="12"/>
        <v>4185769.83</v>
      </c>
      <c r="G36" s="17">
        <f t="shared" si="12"/>
        <v>3125929.9400000004</v>
      </c>
      <c r="H36" s="17">
        <f t="shared" si="12"/>
        <v>2863629</v>
      </c>
      <c r="I36" s="17">
        <f t="shared" si="12"/>
        <v>262300.94000000024</v>
      </c>
      <c r="J36" s="17">
        <f t="shared" si="12"/>
        <v>2863629</v>
      </c>
      <c r="K36" s="17">
        <f t="shared" si="12"/>
        <v>0</v>
      </c>
      <c r="L36" s="17">
        <f t="shared" si="12"/>
        <v>262300.9400000001</v>
      </c>
      <c r="M36" s="17">
        <f t="shared" si="12"/>
        <v>1966347.8699999999</v>
      </c>
      <c r="N36" s="17">
        <f t="shared" si="12"/>
        <v>1948801.73</v>
      </c>
      <c r="O36" s="17">
        <f t="shared" si="12"/>
        <v>914827.27</v>
      </c>
      <c r="Q36" s="17">
        <f aca="true" t="shared" si="13" ref="Q36:AC36">SUBTOTAL(9,Q37:Q42)</f>
        <v>17546.14</v>
      </c>
      <c r="R36" s="17">
        <f t="shared" si="13"/>
        <v>0</v>
      </c>
      <c r="S36" s="17">
        <f t="shared" si="13"/>
        <v>897281.13</v>
      </c>
      <c r="T36" s="17">
        <f t="shared" si="13"/>
        <v>0</v>
      </c>
      <c r="U36" s="17">
        <f t="shared" si="13"/>
        <v>0</v>
      </c>
      <c r="V36" s="17">
        <f t="shared" si="13"/>
        <v>0</v>
      </c>
      <c r="W36" s="17">
        <f t="shared" si="13"/>
        <v>0</v>
      </c>
      <c r="X36" s="17">
        <f t="shared" si="13"/>
        <v>0</v>
      </c>
      <c r="Y36" s="17">
        <f t="shared" si="13"/>
        <v>0</v>
      </c>
      <c r="Z36" s="17">
        <f t="shared" si="13"/>
        <v>0</v>
      </c>
      <c r="AA36" s="17">
        <f t="shared" si="13"/>
        <v>0</v>
      </c>
      <c r="AB36" s="17">
        <f t="shared" si="13"/>
        <v>0</v>
      </c>
      <c r="AC36" s="17">
        <f t="shared" si="13"/>
        <v>914827.27</v>
      </c>
    </row>
    <row r="37" spans="1:29" ht="15" customHeight="1">
      <c r="A37" s="9"/>
      <c r="B37" s="18" t="s">
        <v>62</v>
      </c>
      <c r="C37" s="19" t="s">
        <v>63</v>
      </c>
      <c r="D37" s="20">
        <v>541000</v>
      </c>
      <c r="E37" s="20">
        <v>637959.53</v>
      </c>
      <c r="F37" s="20">
        <v>1181024.96</v>
      </c>
      <c r="G37" s="20">
        <f>D37-E37+F37</f>
        <v>1084065.43</v>
      </c>
      <c r="H37" s="20">
        <v>1014760.1299999999</v>
      </c>
      <c r="I37" s="20">
        <f>G37-H37</f>
        <v>69305.30000000005</v>
      </c>
      <c r="J37" s="20">
        <v>1014760.13</v>
      </c>
      <c r="K37" s="21">
        <f>H37-J37</f>
        <v>0</v>
      </c>
      <c r="L37" s="21">
        <f>G37-J37</f>
        <v>69305.29999999993</v>
      </c>
      <c r="M37" s="20">
        <v>550669.4</v>
      </c>
      <c r="N37" s="20">
        <v>549553.3</v>
      </c>
      <c r="O37" s="21">
        <f>J37-N37</f>
        <v>465206.82999999996</v>
      </c>
      <c r="Q37" s="21">
        <v>1116.1</v>
      </c>
      <c r="R37" s="21"/>
      <c r="S37" s="21">
        <v>464090.73</v>
      </c>
      <c r="T37" s="21"/>
      <c r="U37" s="21"/>
      <c r="V37" s="21"/>
      <c r="W37" s="21"/>
      <c r="X37" s="21"/>
      <c r="Y37" s="21"/>
      <c r="Z37" s="21"/>
      <c r="AA37" s="21"/>
      <c r="AB37" s="21"/>
      <c r="AC37" s="21">
        <f>SUM(Q37:AB37)</f>
        <v>465206.82999999996</v>
      </c>
    </row>
    <row r="38" spans="1:29" ht="15" customHeight="1">
      <c r="A38" s="9"/>
      <c r="B38" s="18" t="s">
        <v>64</v>
      </c>
      <c r="C38" s="19" t="s">
        <v>65</v>
      </c>
      <c r="D38" s="20">
        <v>1298000</v>
      </c>
      <c r="E38" s="20">
        <v>2148279.88</v>
      </c>
      <c r="F38" s="20">
        <v>2129845.83</v>
      </c>
      <c r="G38" s="20">
        <f>D38-E38+F38</f>
        <v>1279565.9500000002</v>
      </c>
      <c r="H38" s="20">
        <v>1156367.31</v>
      </c>
      <c r="I38" s="20">
        <f>G38-H38</f>
        <v>123198.64000000013</v>
      </c>
      <c r="J38" s="20">
        <v>1156367.31</v>
      </c>
      <c r="K38" s="21">
        <f>H38-J38</f>
        <v>0</v>
      </c>
      <c r="L38" s="21">
        <f>G38-J38</f>
        <v>123198.64000000013</v>
      </c>
      <c r="M38" s="20">
        <v>1156367.31</v>
      </c>
      <c r="N38" s="20">
        <v>1149497.97</v>
      </c>
      <c r="O38" s="21">
        <f>J38-N38</f>
        <v>6869.340000000084</v>
      </c>
      <c r="Q38" s="21">
        <v>6869.34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>
        <f>SUM(Q38:AB38)</f>
        <v>6869.34</v>
      </c>
    </row>
    <row r="39" spans="1:29" ht="15" customHeight="1">
      <c r="A39" s="9"/>
      <c r="B39" s="18" t="s">
        <v>66</v>
      </c>
      <c r="C39" s="19" t="s">
        <v>67</v>
      </c>
      <c r="D39" s="20">
        <v>44000</v>
      </c>
      <c r="E39" s="20">
        <v>54000</v>
      </c>
      <c r="F39" s="20">
        <v>54000</v>
      </c>
      <c r="G39" s="20">
        <f>D39-E39+F39</f>
        <v>44000</v>
      </c>
      <c r="H39" s="20">
        <v>6720</v>
      </c>
      <c r="I39" s="20">
        <f>G39-H39</f>
        <v>37280</v>
      </c>
      <c r="J39" s="20">
        <v>6720</v>
      </c>
      <c r="K39" s="21">
        <f>H39-J39</f>
        <v>0</v>
      </c>
      <c r="L39" s="21">
        <f>G39-J39</f>
        <v>37280</v>
      </c>
      <c r="M39" s="20">
        <v>6720</v>
      </c>
      <c r="N39" s="20">
        <v>5430</v>
      </c>
      <c r="O39" s="21">
        <f>J39-N39</f>
        <v>1290</v>
      </c>
      <c r="Q39" s="21">
        <v>1290</v>
      </c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>
        <f>SUM(Q39:AB39)</f>
        <v>1290</v>
      </c>
    </row>
    <row r="40" spans="1:29" ht="15" customHeight="1">
      <c r="A40" s="9"/>
      <c r="B40" s="18" t="s">
        <v>68</v>
      </c>
      <c r="C40" s="19" t="s">
        <v>69</v>
      </c>
      <c r="D40" s="20">
        <v>265000</v>
      </c>
      <c r="E40" s="20">
        <v>367600.48</v>
      </c>
      <c r="F40" s="20">
        <v>369697.76</v>
      </c>
      <c r="G40" s="20">
        <f>D40-E40+F40</f>
        <v>267097.28</v>
      </c>
      <c r="H40" s="20">
        <v>246780.94</v>
      </c>
      <c r="I40" s="20">
        <f>G40-H40</f>
        <v>20316.340000000026</v>
      </c>
      <c r="J40" s="20">
        <v>246780.94</v>
      </c>
      <c r="K40" s="21">
        <f>H40-J40</f>
        <v>0</v>
      </c>
      <c r="L40" s="21">
        <f>G40-J40</f>
        <v>20316.340000000026</v>
      </c>
      <c r="M40" s="20">
        <v>246780.94</v>
      </c>
      <c r="N40" s="20">
        <v>238985.74</v>
      </c>
      <c r="O40" s="21">
        <f>J40-N40</f>
        <v>7795.200000000012</v>
      </c>
      <c r="Q40" s="21">
        <v>7795.2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>
        <f>SUM(Q40:AB40)</f>
        <v>7795.2</v>
      </c>
    </row>
    <row r="41" spans="1:29" ht="15" customHeight="1">
      <c r="A41" s="9"/>
      <c r="B41" s="18" t="s">
        <v>70</v>
      </c>
      <c r="C41" s="19" t="s">
        <v>71</v>
      </c>
      <c r="D41" s="20">
        <v>15000</v>
      </c>
      <c r="E41" s="20">
        <v>15000</v>
      </c>
      <c r="F41" s="20">
        <v>451201.28</v>
      </c>
      <c r="G41" s="20">
        <f>D41-E41+F41</f>
        <v>451201.28</v>
      </c>
      <c r="H41" s="20">
        <v>439000.62</v>
      </c>
      <c r="I41" s="20">
        <f>G41-H41</f>
        <v>12200.660000000033</v>
      </c>
      <c r="J41" s="20">
        <v>439000.62</v>
      </c>
      <c r="K41" s="21">
        <f>H41-J41</f>
        <v>0</v>
      </c>
      <c r="L41" s="21">
        <f>G41-J41</f>
        <v>12200.660000000033</v>
      </c>
      <c r="M41" s="20">
        <v>5810.219999999999</v>
      </c>
      <c r="N41" s="20">
        <v>5334.719999999999</v>
      </c>
      <c r="O41" s="21">
        <f>J41-N41</f>
        <v>433665.9</v>
      </c>
      <c r="Q41" s="21">
        <v>475.5</v>
      </c>
      <c r="R41" s="21"/>
      <c r="S41" s="21">
        <v>433190.4</v>
      </c>
      <c r="T41" s="21"/>
      <c r="U41" s="21"/>
      <c r="V41" s="21"/>
      <c r="W41" s="21"/>
      <c r="X41" s="21"/>
      <c r="Y41" s="21"/>
      <c r="Z41" s="21"/>
      <c r="AA41" s="21"/>
      <c r="AB41" s="21"/>
      <c r="AC41" s="21">
        <f>SUM(Q41:AB41)</f>
        <v>433665.9</v>
      </c>
    </row>
    <row r="42" spans="1:29" ht="4.5" customHeight="1">
      <c r="A42" s="9"/>
      <c r="B42" s="22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</row>
    <row r="43" spans="1:29" ht="15" customHeight="1">
      <c r="A43" s="9"/>
      <c r="B43" s="13" t="s">
        <v>72</v>
      </c>
      <c r="C43" s="14" t="s">
        <v>73</v>
      </c>
      <c r="D43" s="17">
        <f aca="true" t="shared" si="14" ref="D43:O43">SUBTOTAL(9,D44:D44)</f>
        <v>195000</v>
      </c>
      <c r="E43" s="17">
        <f t="shared" si="14"/>
        <v>235009.45</v>
      </c>
      <c r="F43" s="17">
        <f t="shared" si="14"/>
        <v>253587.74</v>
      </c>
      <c r="G43" s="17">
        <f t="shared" si="14"/>
        <v>213578.28999999998</v>
      </c>
      <c r="H43" s="17">
        <f t="shared" si="14"/>
        <v>191442.91999999998</v>
      </c>
      <c r="I43" s="17">
        <f t="shared" si="14"/>
        <v>22135.369999999995</v>
      </c>
      <c r="J43" s="17">
        <f t="shared" si="14"/>
        <v>161442.91999999995</v>
      </c>
      <c r="K43" s="17">
        <f t="shared" si="14"/>
        <v>30000.00000000003</v>
      </c>
      <c r="L43" s="17">
        <f t="shared" si="14"/>
        <v>52135.370000000024</v>
      </c>
      <c r="M43" s="17">
        <f t="shared" si="14"/>
        <v>161442.91999999998</v>
      </c>
      <c r="N43" s="17">
        <f t="shared" si="14"/>
        <v>161147.41999999995</v>
      </c>
      <c r="O43" s="17">
        <f t="shared" si="14"/>
        <v>295.5</v>
      </c>
      <c r="Q43" s="17">
        <f aca="true" t="shared" si="15" ref="Q43:AC43">SUBTOTAL(9,Q44:Q44)</f>
        <v>295.5</v>
      </c>
      <c r="R43" s="17">
        <f t="shared" si="15"/>
        <v>0</v>
      </c>
      <c r="S43" s="17">
        <f t="shared" si="15"/>
        <v>0</v>
      </c>
      <c r="T43" s="17">
        <f t="shared" si="15"/>
        <v>0</v>
      </c>
      <c r="U43" s="17">
        <f t="shared" si="15"/>
        <v>0</v>
      </c>
      <c r="V43" s="17">
        <f t="shared" si="15"/>
        <v>0</v>
      </c>
      <c r="W43" s="17">
        <f t="shared" si="15"/>
        <v>0</v>
      </c>
      <c r="X43" s="17">
        <f t="shared" si="15"/>
        <v>0</v>
      </c>
      <c r="Y43" s="17">
        <f t="shared" si="15"/>
        <v>0</v>
      </c>
      <c r="Z43" s="17">
        <f t="shared" si="15"/>
        <v>0</v>
      </c>
      <c r="AA43" s="17">
        <f t="shared" si="15"/>
        <v>0</v>
      </c>
      <c r="AB43" s="17">
        <f t="shared" si="15"/>
        <v>0</v>
      </c>
      <c r="AC43" s="17">
        <f t="shared" si="15"/>
        <v>295.5</v>
      </c>
    </row>
    <row r="44" spans="1:29" ht="15" customHeight="1">
      <c r="A44" s="9"/>
      <c r="B44" s="18" t="s">
        <v>74</v>
      </c>
      <c r="C44" s="19" t="s">
        <v>75</v>
      </c>
      <c r="D44" s="20">
        <v>195000</v>
      </c>
      <c r="E44" s="20">
        <v>235009.45</v>
      </c>
      <c r="F44" s="20">
        <v>253587.74</v>
      </c>
      <c r="G44" s="20">
        <f>D44-E44+F44</f>
        <v>213578.28999999998</v>
      </c>
      <c r="H44" s="20">
        <v>191442.91999999998</v>
      </c>
      <c r="I44" s="20">
        <f>G44-H44</f>
        <v>22135.369999999995</v>
      </c>
      <c r="J44" s="20">
        <v>161442.91999999995</v>
      </c>
      <c r="K44" s="21">
        <f>H44-J44</f>
        <v>30000.00000000003</v>
      </c>
      <c r="L44" s="21">
        <f>G44-J44</f>
        <v>52135.370000000024</v>
      </c>
      <c r="M44" s="20">
        <v>161442.91999999998</v>
      </c>
      <c r="N44" s="20">
        <v>161147.41999999995</v>
      </c>
      <c r="O44" s="21">
        <f>J44-N44</f>
        <v>295.5</v>
      </c>
      <c r="Q44" s="21">
        <v>295.5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>
        <f>SUM(Q44:AB44)</f>
        <v>295.5</v>
      </c>
    </row>
    <row r="45" spans="1:29" ht="4.5" customHeight="1">
      <c r="A45" s="9"/>
      <c r="B45" s="22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25.5">
      <c r="A46" s="9"/>
      <c r="B46" s="13" t="s">
        <v>76</v>
      </c>
      <c r="C46" s="14" t="s">
        <v>77</v>
      </c>
      <c r="D46" s="17">
        <f aca="true" t="shared" si="16" ref="D46:O46">SUBTOTAL(9,D47:D48)</f>
        <v>15000</v>
      </c>
      <c r="E46" s="17">
        <f t="shared" si="16"/>
        <v>17700</v>
      </c>
      <c r="F46" s="17">
        <f t="shared" si="16"/>
        <v>17700</v>
      </c>
      <c r="G46" s="17">
        <f t="shared" si="16"/>
        <v>15000</v>
      </c>
      <c r="H46" s="17">
        <f t="shared" si="16"/>
        <v>3087.92</v>
      </c>
      <c r="I46" s="17">
        <f t="shared" si="16"/>
        <v>11912.08</v>
      </c>
      <c r="J46" s="17">
        <f t="shared" si="16"/>
        <v>3087.92</v>
      </c>
      <c r="K46" s="17">
        <f t="shared" si="16"/>
        <v>0</v>
      </c>
      <c r="L46" s="17">
        <f t="shared" si="16"/>
        <v>11912.08</v>
      </c>
      <c r="M46" s="17">
        <f t="shared" si="16"/>
        <v>3087.92</v>
      </c>
      <c r="N46" s="17">
        <f t="shared" si="16"/>
        <v>2900</v>
      </c>
      <c r="O46" s="17">
        <f t="shared" si="16"/>
        <v>187.92000000000007</v>
      </c>
      <c r="Q46" s="17">
        <f aca="true" t="shared" si="17" ref="Q46:AC46">SUBTOTAL(9,Q47:Q48)</f>
        <v>187.92</v>
      </c>
      <c r="R46" s="17">
        <f t="shared" si="17"/>
        <v>0</v>
      </c>
      <c r="S46" s="17">
        <f t="shared" si="17"/>
        <v>0</v>
      </c>
      <c r="T46" s="17">
        <f t="shared" si="17"/>
        <v>0</v>
      </c>
      <c r="U46" s="17">
        <f t="shared" si="17"/>
        <v>0</v>
      </c>
      <c r="V46" s="17">
        <f t="shared" si="17"/>
        <v>0</v>
      </c>
      <c r="W46" s="17">
        <f t="shared" si="17"/>
        <v>0</v>
      </c>
      <c r="X46" s="17">
        <f t="shared" si="17"/>
        <v>0</v>
      </c>
      <c r="Y46" s="17">
        <f t="shared" si="17"/>
        <v>0</v>
      </c>
      <c r="Z46" s="17">
        <f t="shared" si="17"/>
        <v>0</v>
      </c>
      <c r="AA46" s="17">
        <f t="shared" si="17"/>
        <v>0</v>
      </c>
      <c r="AB46" s="17">
        <f t="shared" si="17"/>
        <v>0</v>
      </c>
      <c r="AC46" s="17">
        <f t="shared" si="17"/>
        <v>187.92</v>
      </c>
    </row>
    <row r="47" spans="1:29" ht="15" customHeight="1">
      <c r="A47" s="9"/>
      <c r="B47" s="18" t="s">
        <v>78</v>
      </c>
      <c r="C47" s="19" t="s">
        <v>79</v>
      </c>
      <c r="D47" s="20">
        <v>15000</v>
      </c>
      <c r="E47" s="20">
        <v>17700</v>
      </c>
      <c r="F47" s="20">
        <v>17700</v>
      </c>
      <c r="G47" s="20">
        <f>D47-E47+F47</f>
        <v>15000</v>
      </c>
      <c r="H47" s="20">
        <v>3087.92</v>
      </c>
      <c r="I47" s="20">
        <f>G47-H47</f>
        <v>11912.08</v>
      </c>
      <c r="J47" s="20">
        <v>3087.92</v>
      </c>
      <c r="K47" s="21">
        <f>H47-J47</f>
        <v>0</v>
      </c>
      <c r="L47" s="21">
        <f>G47-J47</f>
        <v>11912.08</v>
      </c>
      <c r="M47" s="20">
        <v>3087.92</v>
      </c>
      <c r="N47" s="20">
        <v>2900</v>
      </c>
      <c r="O47" s="21">
        <f>J47-N47</f>
        <v>187.92000000000007</v>
      </c>
      <c r="Q47" s="21">
        <v>187.92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>
        <f>SUM(Q47:AB47)</f>
        <v>187.92</v>
      </c>
    </row>
    <row r="48" spans="1:29" ht="4.5" customHeight="1">
      <c r="A48" s="9"/>
      <c r="B48" s="22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5" customHeight="1">
      <c r="A49" s="9"/>
      <c r="B49" s="13" t="s">
        <v>80</v>
      </c>
      <c r="C49" s="14" t="s">
        <v>81</v>
      </c>
      <c r="D49" s="17">
        <f aca="true" t="shared" si="18" ref="D49:O49">SUBTOTAL(9,D50:D51)</f>
        <v>6800000</v>
      </c>
      <c r="E49" s="17">
        <f t="shared" si="18"/>
        <v>6249183.47</v>
      </c>
      <c r="F49" s="17">
        <f t="shared" si="18"/>
        <v>6436514.37</v>
      </c>
      <c r="G49" s="17">
        <f t="shared" si="18"/>
        <v>6987330.9</v>
      </c>
      <c r="H49" s="17">
        <f t="shared" si="18"/>
        <v>6869139.050000001</v>
      </c>
      <c r="I49" s="17">
        <f t="shared" si="18"/>
        <v>118191.84999999963</v>
      </c>
      <c r="J49" s="17">
        <f t="shared" si="18"/>
        <v>6869139.05</v>
      </c>
      <c r="K49" s="17">
        <f t="shared" si="18"/>
        <v>0</v>
      </c>
      <c r="L49" s="17">
        <f t="shared" si="18"/>
        <v>118191.85000000056</v>
      </c>
      <c r="M49" s="17">
        <f t="shared" si="18"/>
        <v>6869139.05</v>
      </c>
      <c r="N49" s="17">
        <f t="shared" si="18"/>
        <v>6859903</v>
      </c>
      <c r="O49" s="17">
        <f t="shared" si="18"/>
        <v>9236.049999999814</v>
      </c>
      <c r="Q49" s="17">
        <f aca="true" t="shared" si="19" ref="Q49:AC49">SUBTOTAL(9,Q50:Q51)</f>
        <v>9236.05</v>
      </c>
      <c r="R49" s="17">
        <f t="shared" si="19"/>
        <v>0</v>
      </c>
      <c r="S49" s="17">
        <f t="shared" si="19"/>
        <v>0</v>
      </c>
      <c r="T49" s="17">
        <f t="shared" si="19"/>
        <v>0</v>
      </c>
      <c r="U49" s="17">
        <f t="shared" si="19"/>
        <v>0</v>
      </c>
      <c r="V49" s="17">
        <f t="shared" si="19"/>
        <v>0</v>
      </c>
      <c r="W49" s="17">
        <f t="shared" si="19"/>
        <v>0</v>
      </c>
      <c r="X49" s="17">
        <f t="shared" si="19"/>
        <v>0</v>
      </c>
      <c r="Y49" s="17">
        <f t="shared" si="19"/>
        <v>0</v>
      </c>
      <c r="Z49" s="17">
        <f t="shared" si="19"/>
        <v>0</v>
      </c>
      <c r="AA49" s="17">
        <f t="shared" si="19"/>
        <v>0</v>
      </c>
      <c r="AB49" s="17">
        <f t="shared" si="19"/>
        <v>0</v>
      </c>
      <c r="AC49" s="17">
        <f t="shared" si="19"/>
        <v>9236.05</v>
      </c>
    </row>
    <row r="50" spans="1:29" ht="15" customHeight="1">
      <c r="A50" s="9"/>
      <c r="B50" s="18" t="s">
        <v>82</v>
      </c>
      <c r="C50" s="19" t="s">
        <v>83</v>
      </c>
      <c r="D50" s="20">
        <v>6800000</v>
      </c>
      <c r="E50" s="20">
        <v>6249183.47</v>
      </c>
      <c r="F50" s="20">
        <v>6436514.37</v>
      </c>
      <c r="G50" s="20">
        <f>D50-E50+F50</f>
        <v>6987330.9</v>
      </c>
      <c r="H50" s="20">
        <v>6869139.050000001</v>
      </c>
      <c r="I50" s="20">
        <f>G50-H50</f>
        <v>118191.84999999963</v>
      </c>
      <c r="J50" s="20">
        <v>6869139.05</v>
      </c>
      <c r="K50" s="21">
        <f>H50-J50</f>
        <v>0</v>
      </c>
      <c r="L50" s="21">
        <f>G50-J50</f>
        <v>118191.85000000056</v>
      </c>
      <c r="M50" s="20">
        <v>6869139.05</v>
      </c>
      <c r="N50" s="20">
        <v>6859903</v>
      </c>
      <c r="O50" s="21">
        <f>J50-N50</f>
        <v>9236.049999999814</v>
      </c>
      <c r="Q50" s="21">
        <v>9236.05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>
        <f>SUM(Q50:AB50)</f>
        <v>9236.05</v>
      </c>
    </row>
    <row r="51" spans="1:29" ht="4.5" customHeight="1">
      <c r="A51" s="9"/>
      <c r="B51" s="22"/>
      <c r="C51" s="19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25.5">
      <c r="A52" s="9"/>
      <c r="B52" s="13" t="s">
        <v>84</v>
      </c>
      <c r="C52" s="14" t="s">
        <v>85</v>
      </c>
      <c r="D52" s="17">
        <f aca="true" t="shared" si="20" ref="D52:O52">SUBTOTAL(9,D53:D53)</f>
        <v>350000</v>
      </c>
      <c r="E52" s="17">
        <f t="shared" si="20"/>
        <v>350329</v>
      </c>
      <c r="F52" s="17">
        <f t="shared" si="20"/>
        <v>350329</v>
      </c>
      <c r="G52" s="17">
        <f t="shared" si="20"/>
        <v>350000</v>
      </c>
      <c r="H52" s="17">
        <f t="shared" si="20"/>
        <v>185172.38</v>
      </c>
      <c r="I52" s="17">
        <f t="shared" si="20"/>
        <v>164827.62</v>
      </c>
      <c r="J52" s="17">
        <f t="shared" si="20"/>
        <v>185172.38</v>
      </c>
      <c r="K52" s="17">
        <f t="shared" si="20"/>
        <v>0</v>
      </c>
      <c r="L52" s="17">
        <f t="shared" si="20"/>
        <v>164827.62</v>
      </c>
      <c r="M52" s="17">
        <f t="shared" si="20"/>
        <v>185172.38</v>
      </c>
      <c r="N52" s="17">
        <f t="shared" si="20"/>
        <v>184685.18</v>
      </c>
      <c r="O52" s="17">
        <f t="shared" si="20"/>
        <v>487.20000000001164</v>
      </c>
      <c r="Q52" s="17">
        <f aca="true" t="shared" si="21" ref="Q52:AC52">SUBTOTAL(9,Q53:Q53)</f>
        <v>0</v>
      </c>
      <c r="R52" s="17">
        <f t="shared" si="21"/>
        <v>487.2</v>
      </c>
      <c r="S52" s="17">
        <f t="shared" si="21"/>
        <v>0</v>
      </c>
      <c r="T52" s="17">
        <f t="shared" si="21"/>
        <v>0</v>
      </c>
      <c r="U52" s="17">
        <f t="shared" si="21"/>
        <v>0</v>
      </c>
      <c r="V52" s="17">
        <f t="shared" si="21"/>
        <v>0</v>
      </c>
      <c r="W52" s="17">
        <f t="shared" si="21"/>
        <v>0</v>
      </c>
      <c r="X52" s="17">
        <f t="shared" si="21"/>
        <v>0</v>
      </c>
      <c r="Y52" s="17">
        <f t="shared" si="21"/>
        <v>0</v>
      </c>
      <c r="Z52" s="17">
        <f t="shared" si="21"/>
        <v>0</v>
      </c>
      <c r="AA52" s="17">
        <f t="shared" si="21"/>
        <v>0</v>
      </c>
      <c r="AB52" s="17">
        <f t="shared" si="21"/>
        <v>0</v>
      </c>
      <c r="AC52" s="17">
        <f t="shared" si="21"/>
        <v>487.2</v>
      </c>
    </row>
    <row r="53" spans="1:29" ht="15" customHeight="1">
      <c r="A53" s="9"/>
      <c r="B53" s="18" t="s">
        <v>86</v>
      </c>
      <c r="C53" s="19" t="s">
        <v>87</v>
      </c>
      <c r="D53" s="20">
        <v>350000</v>
      </c>
      <c r="E53" s="20">
        <v>350329</v>
      </c>
      <c r="F53" s="20">
        <v>350329</v>
      </c>
      <c r="G53" s="20">
        <f>D53-E53+F53</f>
        <v>350000</v>
      </c>
      <c r="H53" s="20">
        <v>185172.38</v>
      </c>
      <c r="I53" s="20">
        <f>G53-H53</f>
        <v>164827.62</v>
      </c>
      <c r="J53" s="20">
        <v>185172.38</v>
      </c>
      <c r="K53" s="21">
        <f>H53-J53</f>
        <v>0</v>
      </c>
      <c r="L53" s="21">
        <f>G53-J53</f>
        <v>164827.62</v>
      </c>
      <c r="M53" s="20">
        <v>185172.38</v>
      </c>
      <c r="N53" s="20">
        <v>184685.18</v>
      </c>
      <c r="O53" s="21">
        <f>J53-N53</f>
        <v>487.20000000001164</v>
      </c>
      <c r="Q53" s="21"/>
      <c r="R53" s="21">
        <v>487.2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>
        <f>SUM(Q53:AB53)</f>
        <v>487.2</v>
      </c>
    </row>
    <row r="54" spans="1:29" ht="4.5" customHeight="1">
      <c r="A54" s="9"/>
      <c r="B54" s="22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5" customHeight="1">
      <c r="A55" s="9"/>
      <c r="B55" s="13" t="s">
        <v>88</v>
      </c>
      <c r="C55" s="14" t="s">
        <v>89</v>
      </c>
      <c r="D55" s="17">
        <f aca="true" t="shared" si="22" ref="D55:O55">SUBTOTAL(9,D56:D58)</f>
        <v>1053000</v>
      </c>
      <c r="E55" s="17">
        <f t="shared" si="22"/>
        <v>1863143.74</v>
      </c>
      <c r="F55" s="17">
        <f t="shared" si="22"/>
        <v>1736847.6400000001</v>
      </c>
      <c r="G55" s="17">
        <f t="shared" si="22"/>
        <v>926703.9</v>
      </c>
      <c r="H55" s="17">
        <f t="shared" si="22"/>
        <v>274633.07999999996</v>
      </c>
      <c r="I55" s="17">
        <f t="shared" si="22"/>
        <v>652070.8200000001</v>
      </c>
      <c r="J55" s="17">
        <f t="shared" si="22"/>
        <v>265310.16000000003</v>
      </c>
      <c r="K55" s="17">
        <f t="shared" si="22"/>
        <v>9322.919999999984</v>
      </c>
      <c r="L55" s="17">
        <f t="shared" si="22"/>
        <v>661393.7400000001</v>
      </c>
      <c r="M55" s="17">
        <f t="shared" si="22"/>
        <v>261106.32</v>
      </c>
      <c r="N55" s="17">
        <f t="shared" si="22"/>
        <v>98055.79</v>
      </c>
      <c r="O55" s="17">
        <f t="shared" si="22"/>
        <v>167254.37</v>
      </c>
      <c r="Q55" s="17">
        <f aca="true" t="shared" si="23" ref="Q55:AC55">SUBTOTAL(9,Q56:Q58)</f>
        <v>4203.84</v>
      </c>
      <c r="R55" s="17">
        <f t="shared" si="23"/>
        <v>163050.53</v>
      </c>
      <c r="S55" s="17">
        <f t="shared" si="23"/>
        <v>0</v>
      </c>
      <c r="T55" s="17">
        <f t="shared" si="23"/>
        <v>0</v>
      </c>
      <c r="U55" s="17">
        <f t="shared" si="23"/>
        <v>0</v>
      </c>
      <c r="V55" s="17">
        <f t="shared" si="23"/>
        <v>0</v>
      </c>
      <c r="W55" s="17">
        <f t="shared" si="23"/>
        <v>0</v>
      </c>
      <c r="X55" s="17">
        <f t="shared" si="23"/>
        <v>0</v>
      </c>
      <c r="Y55" s="17">
        <f t="shared" si="23"/>
        <v>0</v>
      </c>
      <c r="Z55" s="17">
        <f t="shared" si="23"/>
        <v>0</v>
      </c>
      <c r="AA55" s="17">
        <f t="shared" si="23"/>
        <v>0</v>
      </c>
      <c r="AB55" s="17">
        <f t="shared" si="23"/>
        <v>0</v>
      </c>
      <c r="AC55" s="17">
        <f t="shared" si="23"/>
        <v>167254.37</v>
      </c>
    </row>
    <row r="56" spans="1:29" ht="15" customHeight="1">
      <c r="A56" s="9"/>
      <c r="B56" s="18" t="s">
        <v>90</v>
      </c>
      <c r="C56" s="19" t="s">
        <v>91</v>
      </c>
      <c r="D56" s="20">
        <v>285000</v>
      </c>
      <c r="E56" s="20">
        <v>441000</v>
      </c>
      <c r="F56" s="20">
        <v>445847.64</v>
      </c>
      <c r="G56" s="20">
        <f>D56-E56+F56</f>
        <v>289847.64</v>
      </c>
      <c r="H56" s="20">
        <v>194190.65</v>
      </c>
      <c r="I56" s="20">
        <f>G56-H56</f>
        <v>95656.99000000002</v>
      </c>
      <c r="J56" s="20">
        <v>184867.73</v>
      </c>
      <c r="K56" s="21">
        <f>H56-J56</f>
        <v>9322.919999999984</v>
      </c>
      <c r="L56" s="21">
        <f>G56-J56</f>
        <v>104979.91</v>
      </c>
      <c r="M56" s="20">
        <v>184867.73</v>
      </c>
      <c r="N56" s="20">
        <v>21817.2</v>
      </c>
      <c r="O56" s="21">
        <f>J56-N56</f>
        <v>163050.53</v>
      </c>
      <c r="Q56" s="21"/>
      <c r="R56" s="21">
        <v>163050.53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f>SUM(Q56:AB56)</f>
        <v>163050.53</v>
      </c>
    </row>
    <row r="57" spans="1:29" ht="15" customHeight="1">
      <c r="A57" s="9"/>
      <c r="B57" s="18" t="s">
        <v>92</v>
      </c>
      <c r="C57" s="19" t="s">
        <v>93</v>
      </c>
      <c r="D57" s="20">
        <v>768000</v>
      </c>
      <c r="E57" s="20">
        <v>1422143.74</v>
      </c>
      <c r="F57" s="20">
        <v>1291000</v>
      </c>
      <c r="G57" s="20">
        <f>D57-E57+F57</f>
        <v>636856.26</v>
      </c>
      <c r="H57" s="20">
        <v>80442.43</v>
      </c>
      <c r="I57" s="20">
        <f>G57-H57</f>
        <v>556413.8300000001</v>
      </c>
      <c r="J57" s="20">
        <v>80442.43</v>
      </c>
      <c r="K57" s="21">
        <f>H57-J57</f>
        <v>0</v>
      </c>
      <c r="L57" s="21">
        <f>G57-J57</f>
        <v>556413.8300000001</v>
      </c>
      <c r="M57" s="20">
        <v>76238.59</v>
      </c>
      <c r="N57" s="20">
        <v>76238.59</v>
      </c>
      <c r="O57" s="21">
        <f>J57-N57</f>
        <v>4203.8399999999965</v>
      </c>
      <c r="Q57" s="21">
        <v>4203.84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>
        <f>SUM(Q57:AB57)</f>
        <v>4203.84</v>
      </c>
    </row>
    <row r="58" spans="1:29" ht="4.5" customHeight="1">
      <c r="A58" s="9"/>
      <c r="B58" s="10"/>
      <c r="C58" s="9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5" customHeight="1">
      <c r="A59" s="9"/>
      <c r="B59" s="30" t="str">
        <f>"TOTAL CAPITULO "&amp;B34&amp;":"</f>
        <v>TOTAL CAPITULO 2000:</v>
      </c>
      <c r="C59" s="30"/>
      <c r="D59" s="23">
        <f aca="true" t="shared" si="24" ref="D59:O59">SUBTOTAL(9,D36:D58)</f>
        <v>10576000</v>
      </c>
      <c r="E59" s="23">
        <f t="shared" si="24"/>
        <v>11938205.55</v>
      </c>
      <c r="F59" s="23">
        <f t="shared" si="24"/>
        <v>12980748.580000002</v>
      </c>
      <c r="G59" s="23">
        <f t="shared" si="24"/>
        <v>11618543.030000001</v>
      </c>
      <c r="H59" s="23">
        <f t="shared" si="24"/>
        <v>10387104.350000001</v>
      </c>
      <c r="I59" s="23">
        <f t="shared" si="24"/>
        <v>1231438.68</v>
      </c>
      <c r="J59" s="23">
        <f t="shared" si="24"/>
        <v>10347781.430000002</v>
      </c>
      <c r="K59" s="23">
        <f t="shared" si="24"/>
        <v>39322.92000000001</v>
      </c>
      <c r="L59" s="23">
        <f t="shared" si="24"/>
        <v>1270761.600000001</v>
      </c>
      <c r="M59" s="23">
        <f t="shared" si="24"/>
        <v>9446296.46</v>
      </c>
      <c r="N59" s="23">
        <f t="shared" si="24"/>
        <v>9255493.12</v>
      </c>
      <c r="O59" s="23">
        <f t="shared" si="24"/>
        <v>1092288.31</v>
      </c>
      <c r="Q59" s="23">
        <f aca="true" t="shared" si="25" ref="Q59:AC59">SUBTOTAL(9,Q36:Q58)</f>
        <v>31469.449999999997</v>
      </c>
      <c r="R59" s="23">
        <f t="shared" si="25"/>
        <v>163537.73</v>
      </c>
      <c r="S59" s="23">
        <f t="shared" si="25"/>
        <v>897281.13</v>
      </c>
      <c r="T59" s="23">
        <f t="shared" si="25"/>
        <v>0</v>
      </c>
      <c r="U59" s="23">
        <f t="shared" si="25"/>
        <v>0</v>
      </c>
      <c r="V59" s="23">
        <f t="shared" si="25"/>
        <v>0</v>
      </c>
      <c r="W59" s="23">
        <f t="shared" si="25"/>
        <v>0</v>
      </c>
      <c r="X59" s="23">
        <f t="shared" si="25"/>
        <v>0</v>
      </c>
      <c r="Y59" s="23">
        <f t="shared" si="25"/>
        <v>0</v>
      </c>
      <c r="Z59" s="23">
        <f t="shared" si="25"/>
        <v>0</v>
      </c>
      <c r="AA59" s="23">
        <f t="shared" si="25"/>
        <v>0</v>
      </c>
      <c r="AB59" s="23">
        <f t="shared" si="25"/>
        <v>0</v>
      </c>
      <c r="AC59" s="23">
        <f t="shared" si="25"/>
        <v>1092288.31</v>
      </c>
    </row>
    <row r="60" spans="1:29" ht="15" customHeight="1">
      <c r="A60" s="9"/>
      <c r="B60" s="10"/>
      <c r="C60" s="9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5" customHeight="1">
      <c r="A61" s="9"/>
      <c r="B61" s="7" t="s">
        <v>94</v>
      </c>
      <c r="C61" s="12" t="s">
        <v>95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" customHeight="1">
      <c r="A62" s="9"/>
      <c r="B62" s="10"/>
      <c r="C62" s="9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" customHeight="1">
      <c r="A63" s="9"/>
      <c r="B63" s="13" t="s">
        <v>96</v>
      </c>
      <c r="C63" s="14" t="s">
        <v>97</v>
      </c>
      <c r="D63" s="17">
        <f aca="true" t="shared" si="26" ref="D63:O63">SUBTOTAL(9,D64:D64)</f>
        <v>5000</v>
      </c>
      <c r="E63" s="17">
        <f t="shared" si="26"/>
        <v>5000</v>
      </c>
      <c r="F63" s="17">
        <f t="shared" si="26"/>
        <v>5000</v>
      </c>
      <c r="G63" s="17">
        <f t="shared" si="26"/>
        <v>5000</v>
      </c>
      <c r="H63" s="17">
        <f t="shared" si="26"/>
        <v>935</v>
      </c>
      <c r="I63" s="17">
        <f t="shared" si="26"/>
        <v>4065</v>
      </c>
      <c r="J63" s="17">
        <f t="shared" si="26"/>
        <v>935</v>
      </c>
      <c r="K63" s="17">
        <f t="shared" si="26"/>
        <v>0</v>
      </c>
      <c r="L63" s="17">
        <f t="shared" si="26"/>
        <v>4065</v>
      </c>
      <c r="M63" s="17">
        <f t="shared" si="26"/>
        <v>935</v>
      </c>
      <c r="N63" s="17">
        <f t="shared" si="26"/>
        <v>0</v>
      </c>
      <c r="O63" s="17">
        <f t="shared" si="26"/>
        <v>935</v>
      </c>
      <c r="Q63" s="17">
        <f aca="true" t="shared" si="27" ref="Q63:AC63">SUBTOTAL(9,Q64:Q64)</f>
        <v>935</v>
      </c>
      <c r="R63" s="17">
        <f t="shared" si="27"/>
        <v>0</v>
      </c>
      <c r="S63" s="17">
        <f t="shared" si="27"/>
        <v>0</v>
      </c>
      <c r="T63" s="17">
        <f t="shared" si="27"/>
        <v>0</v>
      </c>
      <c r="U63" s="17">
        <f t="shared" si="27"/>
        <v>0</v>
      </c>
      <c r="V63" s="17">
        <f t="shared" si="27"/>
        <v>0</v>
      </c>
      <c r="W63" s="17">
        <f t="shared" si="27"/>
        <v>0</v>
      </c>
      <c r="X63" s="17">
        <f t="shared" si="27"/>
        <v>0</v>
      </c>
      <c r="Y63" s="17">
        <f t="shared" si="27"/>
        <v>0</v>
      </c>
      <c r="Z63" s="17">
        <f t="shared" si="27"/>
        <v>0</v>
      </c>
      <c r="AA63" s="17">
        <f t="shared" si="27"/>
        <v>0</v>
      </c>
      <c r="AB63" s="17">
        <f t="shared" si="27"/>
        <v>0</v>
      </c>
      <c r="AC63" s="17">
        <f t="shared" si="27"/>
        <v>935</v>
      </c>
    </row>
    <row r="64" spans="1:29" ht="15" customHeight="1">
      <c r="A64" s="9"/>
      <c r="B64" s="18" t="s">
        <v>98</v>
      </c>
      <c r="C64" s="19" t="s">
        <v>99</v>
      </c>
      <c r="D64" s="20">
        <v>5000</v>
      </c>
      <c r="E64" s="20">
        <v>5000</v>
      </c>
      <c r="F64" s="20">
        <v>5000</v>
      </c>
      <c r="G64" s="20">
        <f>D64-E64+F64</f>
        <v>5000</v>
      </c>
      <c r="H64" s="20">
        <v>935</v>
      </c>
      <c r="I64" s="20">
        <f>G64-H64</f>
        <v>4065</v>
      </c>
      <c r="J64" s="20">
        <v>935</v>
      </c>
      <c r="K64" s="21">
        <f>H64-J64</f>
        <v>0</v>
      </c>
      <c r="L64" s="21">
        <f>G64-J64</f>
        <v>4065</v>
      </c>
      <c r="M64" s="20">
        <v>935</v>
      </c>
      <c r="N64" s="20">
        <v>0</v>
      </c>
      <c r="O64" s="21">
        <f>J64-N64</f>
        <v>935</v>
      </c>
      <c r="Q64" s="21">
        <v>935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>
        <f>SUM(Q64:AB64)</f>
        <v>935</v>
      </c>
    </row>
    <row r="65" spans="1:29" ht="4.5" customHeight="1">
      <c r="A65" s="9"/>
      <c r="B65" s="22"/>
      <c r="C65" s="19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  <row r="66" spans="1:29" ht="25.5">
      <c r="A66" s="9"/>
      <c r="B66" s="13" t="s">
        <v>100</v>
      </c>
      <c r="C66" s="14" t="s">
        <v>101</v>
      </c>
      <c r="D66" s="17">
        <f aca="true" t="shared" si="28" ref="D66:O66">SUBTOTAL(9,D67:D72)</f>
        <v>7938000</v>
      </c>
      <c r="E66" s="17">
        <f t="shared" si="28"/>
        <v>29344198.599999998</v>
      </c>
      <c r="F66" s="17">
        <f t="shared" si="28"/>
        <v>46585102.400000006</v>
      </c>
      <c r="G66" s="17">
        <f t="shared" si="28"/>
        <v>25178903.800000004</v>
      </c>
      <c r="H66" s="17">
        <f t="shared" si="28"/>
        <v>22393646.490000002</v>
      </c>
      <c r="I66" s="17">
        <f t="shared" si="28"/>
        <v>2785257.3099999996</v>
      </c>
      <c r="J66" s="17">
        <f t="shared" si="28"/>
        <v>16870132.490000002</v>
      </c>
      <c r="K66" s="17">
        <f t="shared" si="28"/>
        <v>5523514</v>
      </c>
      <c r="L66" s="17">
        <f t="shared" si="28"/>
        <v>8308771.310000004</v>
      </c>
      <c r="M66" s="17">
        <f t="shared" si="28"/>
        <v>15674854.57</v>
      </c>
      <c r="N66" s="17">
        <f t="shared" si="28"/>
        <v>15526381.540000001</v>
      </c>
      <c r="O66" s="17">
        <f t="shared" si="28"/>
        <v>1343750.95</v>
      </c>
      <c r="Q66" s="17">
        <f aca="true" t="shared" si="29" ref="Q66:AC66">SUBTOTAL(9,Q67:Q72)</f>
        <v>1033230</v>
      </c>
      <c r="R66" s="17">
        <f t="shared" si="29"/>
        <v>256843.11</v>
      </c>
      <c r="S66" s="17">
        <f t="shared" si="29"/>
        <v>53677.84</v>
      </c>
      <c r="T66" s="17">
        <f t="shared" si="29"/>
        <v>0</v>
      </c>
      <c r="U66" s="17">
        <f t="shared" si="29"/>
        <v>0</v>
      </c>
      <c r="V66" s="17">
        <f t="shared" si="29"/>
        <v>0</v>
      </c>
      <c r="W66" s="17">
        <f t="shared" si="29"/>
        <v>0</v>
      </c>
      <c r="X66" s="17">
        <f t="shared" si="29"/>
        <v>0</v>
      </c>
      <c r="Y66" s="17">
        <f t="shared" si="29"/>
        <v>0</v>
      </c>
      <c r="Z66" s="17">
        <f t="shared" si="29"/>
        <v>0</v>
      </c>
      <c r="AA66" s="17">
        <f t="shared" si="29"/>
        <v>0</v>
      </c>
      <c r="AB66" s="17">
        <f t="shared" si="29"/>
        <v>0</v>
      </c>
      <c r="AC66" s="17">
        <f t="shared" si="29"/>
        <v>1343750.95</v>
      </c>
    </row>
    <row r="67" spans="1:29" ht="15" customHeight="1">
      <c r="A67" s="9"/>
      <c r="B67" s="18" t="s">
        <v>102</v>
      </c>
      <c r="C67" s="19" t="s">
        <v>103</v>
      </c>
      <c r="D67" s="20">
        <v>4445000</v>
      </c>
      <c r="E67" s="20">
        <v>6304064.8</v>
      </c>
      <c r="F67" s="20">
        <v>2800000</v>
      </c>
      <c r="G67" s="20">
        <f>D67-E67+F67</f>
        <v>940935.2000000002</v>
      </c>
      <c r="H67" s="20">
        <v>198610</v>
      </c>
      <c r="I67" s="20">
        <f>G67-H67</f>
        <v>742325.2000000002</v>
      </c>
      <c r="J67" s="20">
        <v>198610</v>
      </c>
      <c r="K67" s="21">
        <f>H67-J67</f>
        <v>0</v>
      </c>
      <c r="L67" s="21">
        <f>G67-J67</f>
        <v>742325.2000000002</v>
      </c>
      <c r="M67" s="20">
        <v>198610</v>
      </c>
      <c r="N67" s="20">
        <v>187920</v>
      </c>
      <c r="O67" s="21">
        <f>J67-N67</f>
        <v>10690</v>
      </c>
      <c r="Q67" s="21">
        <v>10690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>
        <f>SUM(Q67:AB67)</f>
        <v>10690</v>
      </c>
    </row>
    <row r="68" spans="1:29" ht="15" customHeight="1">
      <c r="A68" s="9"/>
      <c r="B68" s="18" t="s">
        <v>104</v>
      </c>
      <c r="C68" s="19" t="s">
        <v>105</v>
      </c>
      <c r="D68" s="20">
        <v>870000</v>
      </c>
      <c r="E68" s="20">
        <v>1873608</v>
      </c>
      <c r="F68" s="20">
        <v>3923608</v>
      </c>
      <c r="G68" s="20">
        <f>D68-E68+F68</f>
        <v>2920000</v>
      </c>
      <c r="H68" s="20">
        <v>939115.53</v>
      </c>
      <c r="I68" s="20">
        <f>G68-H68</f>
        <v>1980884.47</v>
      </c>
      <c r="J68" s="20">
        <v>817663.53</v>
      </c>
      <c r="K68" s="21">
        <f>H68-J68</f>
        <v>121452</v>
      </c>
      <c r="L68" s="21">
        <f>G68-J68</f>
        <v>2102336.4699999997</v>
      </c>
      <c r="M68" s="20">
        <v>817663.53</v>
      </c>
      <c r="N68" s="20">
        <v>679880.5</v>
      </c>
      <c r="O68" s="21">
        <f>J68-N68</f>
        <v>137783.03000000003</v>
      </c>
      <c r="Q68" s="21"/>
      <c r="R68" s="21">
        <v>137783.03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>
        <f>SUM(Q68:AB68)</f>
        <v>137783.03</v>
      </c>
    </row>
    <row r="69" spans="1:29" ht="15" customHeight="1">
      <c r="A69" s="9"/>
      <c r="B69" s="18" t="s">
        <v>106</v>
      </c>
      <c r="C69" s="19" t="s">
        <v>107</v>
      </c>
      <c r="D69" s="20">
        <v>178000</v>
      </c>
      <c r="E69" s="20">
        <v>217234.4</v>
      </c>
      <c r="F69" s="20">
        <v>248793.19999999998</v>
      </c>
      <c r="G69" s="20">
        <f>D69-E69+F69</f>
        <v>209558.8</v>
      </c>
      <c r="H69" s="20">
        <v>173451.08000000002</v>
      </c>
      <c r="I69" s="20">
        <f>G69-H69</f>
        <v>36107.71999999997</v>
      </c>
      <c r="J69" s="20">
        <v>102691.08</v>
      </c>
      <c r="K69" s="21">
        <f>H69-J69</f>
        <v>70760.00000000001</v>
      </c>
      <c r="L69" s="21">
        <f>G69-J69</f>
        <v>106867.71999999999</v>
      </c>
      <c r="M69" s="20">
        <v>76389.24</v>
      </c>
      <c r="N69" s="20">
        <v>76389.24</v>
      </c>
      <c r="O69" s="21">
        <f>J69-N69</f>
        <v>26301.839999999997</v>
      </c>
      <c r="Q69" s="21"/>
      <c r="R69" s="21"/>
      <c r="S69" s="21">
        <v>26301.84</v>
      </c>
      <c r="T69" s="21"/>
      <c r="U69" s="21"/>
      <c r="V69" s="21"/>
      <c r="W69" s="21"/>
      <c r="X69" s="21"/>
      <c r="Y69" s="21"/>
      <c r="Z69" s="21"/>
      <c r="AA69" s="21"/>
      <c r="AB69" s="21"/>
      <c r="AC69" s="21">
        <f>SUM(Q69:AB69)</f>
        <v>26301.84</v>
      </c>
    </row>
    <row r="70" spans="1:29" ht="15" customHeight="1">
      <c r="A70" s="9"/>
      <c r="B70" s="18" t="s">
        <v>108</v>
      </c>
      <c r="C70" s="19" t="s">
        <v>109</v>
      </c>
      <c r="D70" s="20">
        <v>145000</v>
      </c>
      <c r="E70" s="20">
        <v>207844</v>
      </c>
      <c r="F70" s="20">
        <v>235220</v>
      </c>
      <c r="G70" s="20">
        <f>D70-E70+F70</f>
        <v>172376</v>
      </c>
      <c r="H70" s="20">
        <v>146436.08</v>
      </c>
      <c r="I70" s="20">
        <f>G70-H70</f>
        <v>25939.920000000013</v>
      </c>
      <c r="J70" s="20">
        <v>146436.08</v>
      </c>
      <c r="K70" s="21">
        <f>H70-J70</f>
        <v>0</v>
      </c>
      <c r="L70" s="21">
        <f>G70-J70</f>
        <v>25939.920000000013</v>
      </c>
      <c r="M70" s="20">
        <v>0</v>
      </c>
      <c r="N70" s="20">
        <v>0</v>
      </c>
      <c r="O70" s="21">
        <f>J70-N70</f>
        <v>146436.08</v>
      </c>
      <c r="Q70" s="21"/>
      <c r="R70" s="21">
        <v>119060.07999999999</v>
      </c>
      <c r="S70" s="21">
        <v>27376</v>
      </c>
      <c r="T70" s="21"/>
      <c r="U70" s="21"/>
      <c r="V70" s="21"/>
      <c r="W70" s="21"/>
      <c r="X70" s="21"/>
      <c r="Y70" s="21"/>
      <c r="Z70" s="21"/>
      <c r="AA70" s="21"/>
      <c r="AB70" s="21"/>
      <c r="AC70" s="21">
        <f>SUM(Q70:AB70)</f>
        <v>146436.08</v>
      </c>
    </row>
    <row r="71" spans="1:29" ht="15" customHeight="1">
      <c r="A71" s="9"/>
      <c r="B71" s="18" t="s">
        <v>110</v>
      </c>
      <c r="C71" s="19" t="s">
        <v>111</v>
      </c>
      <c r="D71" s="20">
        <v>2300000</v>
      </c>
      <c r="E71" s="20">
        <v>20741447.4</v>
      </c>
      <c r="F71" s="20">
        <v>39377481.2</v>
      </c>
      <c r="G71" s="20">
        <f>D71-E71+F71</f>
        <v>20936033.800000004</v>
      </c>
      <c r="H71" s="20">
        <v>20936033.8</v>
      </c>
      <c r="I71" s="20">
        <f>G71-H71</f>
        <v>0</v>
      </c>
      <c r="J71" s="20">
        <v>15604731.8</v>
      </c>
      <c r="K71" s="21">
        <f>H71-J71</f>
        <v>5331302</v>
      </c>
      <c r="L71" s="21">
        <f>G71-J71</f>
        <v>5331302.000000004</v>
      </c>
      <c r="M71" s="20">
        <v>14582191.8</v>
      </c>
      <c r="N71" s="20">
        <v>14582191.8</v>
      </c>
      <c r="O71" s="21">
        <f>J71-N71</f>
        <v>1022540</v>
      </c>
      <c r="Q71" s="21">
        <v>1022540</v>
      </c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>
        <f>SUM(Q71:AB71)</f>
        <v>1022540</v>
      </c>
    </row>
    <row r="72" spans="1:29" ht="4.5" customHeight="1">
      <c r="A72" s="9"/>
      <c r="B72" s="22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</row>
    <row r="73" spans="1:29" ht="15" customHeight="1">
      <c r="A73" s="9"/>
      <c r="B73" s="13" t="s">
        <v>112</v>
      </c>
      <c r="C73" s="14" t="s">
        <v>113</v>
      </c>
      <c r="D73" s="17">
        <f aca="true" t="shared" si="30" ref="D73:O73">SUBTOTAL(9,D74:D75)</f>
        <v>1800000</v>
      </c>
      <c r="E73" s="17">
        <f t="shared" si="30"/>
        <v>1800000</v>
      </c>
      <c r="F73" s="17">
        <f t="shared" si="30"/>
        <v>1800000</v>
      </c>
      <c r="G73" s="17">
        <f t="shared" si="30"/>
        <v>1800000</v>
      </c>
      <c r="H73" s="17">
        <f t="shared" si="30"/>
        <v>1771471.41</v>
      </c>
      <c r="I73" s="17">
        <f t="shared" si="30"/>
        <v>28528.590000000084</v>
      </c>
      <c r="J73" s="17">
        <f t="shared" si="30"/>
        <v>1771471.41</v>
      </c>
      <c r="K73" s="17">
        <f t="shared" si="30"/>
        <v>0</v>
      </c>
      <c r="L73" s="17">
        <f t="shared" si="30"/>
        <v>28528.590000000084</v>
      </c>
      <c r="M73" s="17">
        <f t="shared" si="30"/>
        <v>1771471.41</v>
      </c>
      <c r="N73" s="17">
        <f t="shared" si="30"/>
        <v>1769016.28</v>
      </c>
      <c r="O73" s="17">
        <f t="shared" si="30"/>
        <v>2455.1299999998882</v>
      </c>
      <c r="Q73" s="17">
        <f aca="true" t="shared" si="31" ref="Q73:AC73">SUBTOTAL(9,Q74:Q75)</f>
        <v>0</v>
      </c>
      <c r="R73" s="17">
        <f t="shared" si="31"/>
        <v>2455.13</v>
      </c>
      <c r="S73" s="17">
        <f t="shared" si="31"/>
        <v>0</v>
      </c>
      <c r="T73" s="17">
        <f t="shared" si="31"/>
        <v>0</v>
      </c>
      <c r="U73" s="17">
        <f t="shared" si="31"/>
        <v>0</v>
      </c>
      <c r="V73" s="17">
        <f t="shared" si="31"/>
        <v>0</v>
      </c>
      <c r="W73" s="17">
        <f t="shared" si="31"/>
        <v>0</v>
      </c>
      <c r="X73" s="17">
        <f t="shared" si="31"/>
        <v>0</v>
      </c>
      <c r="Y73" s="17">
        <f t="shared" si="31"/>
        <v>0</v>
      </c>
      <c r="Z73" s="17">
        <f t="shared" si="31"/>
        <v>0</v>
      </c>
      <c r="AA73" s="17">
        <f t="shared" si="31"/>
        <v>0</v>
      </c>
      <c r="AB73" s="17">
        <f t="shared" si="31"/>
        <v>0</v>
      </c>
      <c r="AC73" s="17">
        <f t="shared" si="31"/>
        <v>2455.13</v>
      </c>
    </row>
    <row r="74" spans="1:29" ht="15" customHeight="1">
      <c r="A74" s="9"/>
      <c r="B74" s="18" t="s">
        <v>114</v>
      </c>
      <c r="C74" s="19" t="s">
        <v>115</v>
      </c>
      <c r="D74" s="20">
        <v>1800000</v>
      </c>
      <c r="E74" s="20">
        <v>1800000</v>
      </c>
      <c r="F74" s="20">
        <v>1800000</v>
      </c>
      <c r="G74" s="20">
        <f>D74-E74+F74</f>
        <v>1800000</v>
      </c>
      <c r="H74" s="20">
        <v>1771471.41</v>
      </c>
      <c r="I74" s="20">
        <f>G74-H74</f>
        <v>28528.590000000084</v>
      </c>
      <c r="J74" s="20">
        <v>1771471.41</v>
      </c>
      <c r="K74" s="21">
        <f>H74-J74</f>
        <v>0</v>
      </c>
      <c r="L74" s="21">
        <f>G74-J74</f>
        <v>28528.590000000084</v>
      </c>
      <c r="M74" s="20">
        <v>1771471.41</v>
      </c>
      <c r="N74" s="20">
        <v>1769016.28</v>
      </c>
      <c r="O74" s="21">
        <f>J74-N74</f>
        <v>2455.1299999998882</v>
      </c>
      <c r="Q74" s="21"/>
      <c r="R74" s="21">
        <v>2455.13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>
        <f>SUM(Q74:AB74)</f>
        <v>2455.13</v>
      </c>
    </row>
    <row r="75" spans="1:29" ht="4.5" customHeight="1">
      <c r="A75" s="9"/>
      <c r="B75" s="22"/>
      <c r="C75" s="19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</row>
    <row r="76" spans="1:29" ht="25.5">
      <c r="A76" s="9"/>
      <c r="B76" s="13" t="s">
        <v>116</v>
      </c>
      <c r="C76" s="14" t="s">
        <v>117</v>
      </c>
      <c r="D76" s="17">
        <f aca="true" t="shared" si="32" ref="D76:O76">SUBTOTAL(9,D77:D78)</f>
        <v>6922000</v>
      </c>
      <c r="E76" s="17">
        <f t="shared" si="32"/>
        <v>10137226.64</v>
      </c>
      <c r="F76" s="17">
        <f t="shared" si="32"/>
        <v>13195850.64</v>
      </c>
      <c r="G76" s="17">
        <f t="shared" si="32"/>
        <v>9980624</v>
      </c>
      <c r="H76" s="17">
        <f t="shared" si="32"/>
        <v>8228142.299999999</v>
      </c>
      <c r="I76" s="17">
        <f t="shared" si="32"/>
        <v>1752481.7000000007</v>
      </c>
      <c r="J76" s="17">
        <f t="shared" si="32"/>
        <v>5744448.529999999</v>
      </c>
      <c r="K76" s="17">
        <f t="shared" si="32"/>
        <v>2483693.77</v>
      </c>
      <c r="L76" s="17">
        <f t="shared" si="32"/>
        <v>4236175.470000001</v>
      </c>
      <c r="M76" s="17">
        <f t="shared" si="32"/>
        <v>5232689.05</v>
      </c>
      <c r="N76" s="17">
        <f t="shared" si="32"/>
        <v>5232689.05</v>
      </c>
      <c r="O76" s="17">
        <f t="shared" si="32"/>
        <v>511759.47999999963</v>
      </c>
      <c r="Q76" s="17">
        <f aca="true" t="shared" si="33" ref="Q76:AC76">SUBTOTAL(9,Q77:Q78)</f>
        <v>511759.48000000004</v>
      </c>
      <c r="R76" s="17">
        <f t="shared" si="33"/>
        <v>0</v>
      </c>
      <c r="S76" s="17">
        <f t="shared" si="33"/>
        <v>0</v>
      </c>
      <c r="T76" s="17">
        <f t="shared" si="33"/>
        <v>0</v>
      </c>
      <c r="U76" s="17">
        <f t="shared" si="33"/>
        <v>0</v>
      </c>
      <c r="V76" s="17">
        <f t="shared" si="33"/>
        <v>0</v>
      </c>
      <c r="W76" s="17">
        <f t="shared" si="33"/>
        <v>0</v>
      </c>
      <c r="X76" s="17">
        <f t="shared" si="33"/>
        <v>0</v>
      </c>
      <c r="Y76" s="17">
        <f t="shared" si="33"/>
        <v>0</v>
      </c>
      <c r="Z76" s="17">
        <f t="shared" si="33"/>
        <v>0</v>
      </c>
      <c r="AA76" s="17">
        <f t="shared" si="33"/>
        <v>0</v>
      </c>
      <c r="AB76" s="17">
        <f t="shared" si="33"/>
        <v>0</v>
      </c>
      <c r="AC76" s="17">
        <f t="shared" si="33"/>
        <v>511759.48000000004</v>
      </c>
    </row>
    <row r="77" spans="1:29" ht="15" customHeight="1">
      <c r="A77" s="9"/>
      <c r="B77" s="18" t="s">
        <v>118</v>
      </c>
      <c r="C77" s="19" t="s">
        <v>119</v>
      </c>
      <c r="D77" s="20">
        <v>1722000</v>
      </c>
      <c r="E77" s="20">
        <v>2824200</v>
      </c>
      <c r="F77" s="20">
        <v>5882824</v>
      </c>
      <c r="G77" s="20">
        <f>D77-E77+F77</f>
        <v>4780624</v>
      </c>
      <c r="H77" s="20">
        <v>3531341.23</v>
      </c>
      <c r="I77" s="20">
        <f>G77-H77</f>
        <v>1249282.77</v>
      </c>
      <c r="J77" s="20">
        <v>1047647.4599999998</v>
      </c>
      <c r="K77" s="21">
        <f>H77-J77</f>
        <v>2483693.77</v>
      </c>
      <c r="L77" s="21">
        <f>G77-J77</f>
        <v>3732976.54</v>
      </c>
      <c r="M77" s="20">
        <v>539940.5700000001</v>
      </c>
      <c r="N77" s="20">
        <v>539940.5700000001</v>
      </c>
      <c r="O77" s="21">
        <f>J77-N77</f>
        <v>507706.8899999998</v>
      </c>
      <c r="Q77" s="21">
        <v>507706.89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>
        <f>SUM(Q77:AB77)</f>
        <v>507706.89</v>
      </c>
    </row>
    <row r="78" spans="1:29" ht="15" customHeight="1">
      <c r="A78" s="9"/>
      <c r="B78" s="18" t="s">
        <v>120</v>
      </c>
      <c r="C78" s="19" t="s">
        <v>121</v>
      </c>
      <c r="D78" s="20">
        <v>5200000</v>
      </c>
      <c r="E78" s="20">
        <v>7313026.64</v>
      </c>
      <c r="F78" s="20">
        <v>7313026.64</v>
      </c>
      <c r="G78" s="20">
        <f>D78-E78+F78</f>
        <v>5200000</v>
      </c>
      <c r="H78" s="20">
        <v>4696801.069999999</v>
      </c>
      <c r="I78" s="20">
        <f>G78-H78</f>
        <v>503198.93000000063</v>
      </c>
      <c r="J78" s="20">
        <v>4696801.069999999</v>
      </c>
      <c r="K78" s="21">
        <f>H78-J78</f>
        <v>0</v>
      </c>
      <c r="L78" s="21">
        <f>G78-J78</f>
        <v>503198.93000000063</v>
      </c>
      <c r="M78" s="20">
        <v>4692748.4799999995</v>
      </c>
      <c r="N78" s="20">
        <v>4692748.4799999995</v>
      </c>
      <c r="O78" s="21">
        <f>J78-N78</f>
        <v>4052.589999999851</v>
      </c>
      <c r="Q78" s="21">
        <v>4052.59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>
        <f>SUM(Q78:AB78)</f>
        <v>4052.59</v>
      </c>
    </row>
    <row r="79" spans="1:29" ht="4.5" customHeight="1">
      <c r="A79" s="9"/>
      <c r="B79" s="22"/>
      <c r="C79" s="19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</row>
    <row r="80" spans="1:29" ht="15" customHeight="1">
      <c r="A80" s="9"/>
      <c r="B80" s="13" t="s">
        <v>122</v>
      </c>
      <c r="C80" s="14" t="s">
        <v>123</v>
      </c>
      <c r="D80" s="17">
        <f aca="true" t="shared" si="34" ref="D80:O80">SUBTOTAL(9,D81:D85)</f>
        <v>7603000</v>
      </c>
      <c r="E80" s="17">
        <f t="shared" si="34"/>
        <v>9285196.91</v>
      </c>
      <c r="F80" s="17">
        <f t="shared" si="34"/>
        <v>10462196.91</v>
      </c>
      <c r="G80" s="17">
        <f t="shared" si="34"/>
        <v>8780000</v>
      </c>
      <c r="H80" s="17">
        <f t="shared" si="34"/>
        <v>7147340.530000001</v>
      </c>
      <c r="I80" s="17">
        <f t="shared" si="34"/>
        <v>1632659.4699999976</v>
      </c>
      <c r="J80" s="17">
        <f t="shared" si="34"/>
        <v>7147340.530000001</v>
      </c>
      <c r="K80" s="17">
        <f t="shared" si="34"/>
        <v>0</v>
      </c>
      <c r="L80" s="17">
        <f t="shared" si="34"/>
        <v>1632659.4699999986</v>
      </c>
      <c r="M80" s="17">
        <f t="shared" si="34"/>
        <v>6834979.52</v>
      </c>
      <c r="N80" s="17">
        <f t="shared" si="34"/>
        <v>6369701.1899999995</v>
      </c>
      <c r="O80" s="17">
        <f t="shared" si="34"/>
        <v>777639.340000001</v>
      </c>
      <c r="Q80" s="17">
        <f aca="true" t="shared" si="35" ref="Q80:AC80">SUBTOTAL(9,Q81:Q85)</f>
        <v>648161.53</v>
      </c>
      <c r="R80" s="17">
        <f t="shared" si="35"/>
        <v>90542.01000000001</v>
      </c>
      <c r="S80" s="17">
        <f t="shared" si="35"/>
        <v>0</v>
      </c>
      <c r="T80" s="17">
        <f t="shared" si="35"/>
        <v>0</v>
      </c>
      <c r="U80" s="17">
        <f t="shared" si="35"/>
        <v>0</v>
      </c>
      <c r="V80" s="17">
        <f t="shared" si="35"/>
        <v>0</v>
      </c>
      <c r="W80" s="17">
        <f t="shared" si="35"/>
        <v>0</v>
      </c>
      <c r="X80" s="17">
        <f t="shared" si="35"/>
        <v>0</v>
      </c>
      <c r="Y80" s="17">
        <f t="shared" si="35"/>
        <v>0</v>
      </c>
      <c r="Z80" s="17">
        <f t="shared" si="35"/>
        <v>0</v>
      </c>
      <c r="AA80" s="17">
        <f t="shared" si="35"/>
        <v>0</v>
      </c>
      <c r="AB80" s="17">
        <f t="shared" si="35"/>
        <v>0</v>
      </c>
      <c r="AC80" s="17">
        <f t="shared" si="35"/>
        <v>738703.54</v>
      </c>
    </row>
    <row r="81" spans="1:29" ht="15" customHeight="1">
      <c r="A81" s="9"/>
      <c r="B81" s="18" t="s">
        <v>124</v>
      </c>
      <c r="C81" s="19" t="s">
        <v>125</v>
      </c>
      <c r="D81" s="20">
        <v>631000</v>
      </c>
      <c r="E81" s="20">
        <v>730574.36</v>
      </c>
      <c r="F81" s="20">
        <v>699574.36</v>
      </c>
      <c r="G81" s="20">
        <f>D81-E81+F81</f>
        <v>600000</v>
      </c>
      <c r="H81" s="20">
        <v>249964.83000000002</v>
      </c>
      <c r="I81" s="20">
        <f>G81-H81</f>
        <v>350035.17</v>
      </c>
      <c r="J81" s="20">
        <v>249964.83</v>
      </c>
      <c r="K81" s="21">
        <f>H81-J81</f>
        <v>0</v>
      </c>
      <c r="L81" s="21">
        <f>G81-J81</f>
        <v>350035.17000000004</v>
      </c>
      <c r="M81" s="20">
        <v>249964.83000000002</v>
      </c>
      <c r="N81" s="20">
        <v>243303.83</v>
      </c>
      <c r="O81" s="21">
        <f>J81-N81</f>
        <v>6661</v>
      </c>
      <c r="Q81" s="21"/>
      <c r="R81" s="21">
        <v>6661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>
        <f>SUM(Q81:AB81)</f>
        <v>6661</v>
      </c>
    </row>
    <row r="82" spans="1:29" ht="15" customHeight="1">
      <c r="A82" s="9"/>
      <c r="B82" s="18" t="s">
        <v>126</v>
      </c>
      <c r="C82" s="19" t="s">
        <v>127</v>
      </c>
      <c r="D82" s="20">
        <v>182000</v>
      </c>
      <c r="E82" s="20">
        <v>181249.12</v>
      </c>
      <c r="F82" s="20">
        <v>179249.12</v>
      </c>
      <c r="G82" s="20">
        <f>D82-E82+F82</f>
        <v>180000</v>
      </c>
      <c r="H82" s="20">
        <v>46554.44999999999</v>
      </c>
      <c r="I82" s="20">
        <f>G82-H82</f>
        <v>133445.55000000002</v>
      </c>
      <c r="J82" s="20">
        <v>46554.450000000004</v>
      </c>
      <c r="K82" s="21">
        <f>H82-J82</f>
        <v>0</v>
      </c>
      <c r="L82" s="21">
        <f>G82-J82</f>
        <v>133445.55</v>
      </c>
      <c r="M82" s="20">
        <v>46554.450000000004</v>
      </c>
      <c r="N82" s="20">
        <v>42374.11</v>
      </c>
      <c r="O82" s="21">
        <f>J82-N82</f>
        <v>4180.340000000004</v>
      </c>
      <c r="Q82" s="21">
        <v>4180.34</v>
      </c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>
        <f>SUM(Q82:AB82)</f>
        <v>4180.34</v>
      </c>
    </row>
    <row r="83" spans="1:29" ht="15" customHeight="1">
      <c r="A83" s="9"/>
      <c r="B83" s="18" t="s">
        <v>128</v>
      </c>
      <c r="C83" s="19" t="s">
        <v>129</v>
      </c>
      <c r="D83" s="20">
        <v>6790000</v>
      </c>
      <c r="E83" s="20">
        <v>8246373.430000001</v>
      </c>
      <c r="F83" s="20">
        <v>8329373.43</v>
      </c>
      <c r="G83" s="20">
        <f>D83-E83+F83</f>
        <v>6872999.999999999</v>
      </c>
      <c r="H83" s="20">
        <v>6253137.230000001</v>
      </c>
      <c r="I83" s="20">
        <f>G83-H83</f>
        <v>619862.7699999977</v>
      </c>
      <c r="J83" s="20">
        <v>6253137.23</v>
      </c>
      <c r="K83" s="21">
        <f>H83-J83</f>
        <v>0</v>
      </c>
      <c r="L83" s="21">
        <f>G83-J83</f>
        <v>619862.7699999986</v>
      </c>
      <c r="M83" s="20">
        <v>6161756.219999999</v>
      </c>
      <c r="N83" s="20">
        <v>5758828.2299999995</v>
      </c>
      <c r="O83" s="21">
        <f>J83-N83</f>
        <v>494309.00000000093</v>
      </c>
      <c r="Q83" s="21">
        <v>423001.19</v>
      </c>
      <c r="R83" s="21">
        <v>32372.010000000002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>
        <f>SUM(Q83:AB83)</f>
        <v>455373.2</v>
      </c>
    </row>
    <row r="84" spans="1:29" ht="15" customHeight="1">
      <c r="A84" s="9"/>
      <c r="B84" s="18" t="s">
        <v>130</v>
      </c>
      <c r="C84" s="19" t="s">
        <v>131</v>
      </c>
      <c r="D84" s="20">
        <v>0</v>
      </c>
      <c r="E84" s="20">
        <v>127000</v>
      </c>
      <c r="F84" s="20">
        <v>1254000</v>
      </c>
      <c r="G84" s="20">
        <f>D84-E84+F84</f>
        <v>1127000</v>
      </c>
      <c r="H84" s="20">
        <v>597684.02</v>
      </c>
      <c r="I84" s="20">
        <f>G84-H84</f>
        <v>529315.98</v>
      </c>
      <c r="J84" s="20">
        <v>597684.02</v>
      </c>
      <c r="K84" s="21">
        <f>H84-J84</f>
        <v>0</v>
      </c>
      <c r="L84" s="21">
        <f>G84-J84</f>
        <v>529315.98</v>
      </c>
      <c r="M84" s="20">
        <v>376704.02</v>
      </c>
      <c r="N84" s="20">
        <v>325195.02</v>
      </c>
      <c r="O84" s="21">
        <f>J84-N84</f>
        <v>272489</v>
      </c>
      <c r="Q84" s="21">
        <v>220980</v>
      </c>
      <c r="R84" s="21">
        <v>51509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>
        <f>SUM(Q84:AB84)</f>
        <v>272489</v>
      </c>
    </row>
    <row r="85" spans="1:29" ht="4.5" customHeight="1">
      <c r="A85" s="9"/>
      <c r="B85" s="22"/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</row>
    <row r="86" spans="1:29" ht="15" customHeight="1">
      <c r="A86" s="9"/>
      <c r="B86" s="13" t="s">
        <v>132</v>
      </c>
      <c r="C86" s="14" t="s">
        <v>133</v>
      </c>
      <c r="D86" s="17">
        <f aca="true" t="shared" si="36" ref="D86:O86">SUBTOTAL(9,D87:D88)</f>
        <v>340000</v>
      </c>
      <c r="E86" s="17">
        <f t="shared" si="36"/>
        <v>220000</v>
      </c>
      <c r="F86" s="17">
        <f t="shared" si="36"/>
        <v>400000</v>
      </c>
      <c r="G86" s="17">
        <f t="shared" si="36"/>
        <v>520000</v>
      </c>
      <c r="H86" s="17">
        <f t="shared" si="36"/>
        <v>181357.2</v>
      </c>
      <c r="I86" s="17">
        <f t="shared" si="36"/>
        <v>338642.8</v>
      </c>
      <c r="J86" s="17">
        <f t="shared" si="36"/>
        <v>181357.2</v>
      </c>
      <c r="K86" s="17">
        <f t="shared" si="36"/>
        <v>0</v>
      </c>
      <c r="L86" s="17">
        <f t="shared" si="36"/>
        <v>338642.8</v>
      </c>
      <c r="M86" s="17">
        <f t="shared" si="36"/>
        <v>13639.2</v>
      </c>
      <c r="N86" s="17">
        <f t="shared" si="36"/>
        <v>13639.2</v>
      </c>
      <c r="O86" s="17">
        <f t="shared" si="36"/>
        <v>167718</v>
      </c>
      <c r="Q86" s="17">
        <f aca="true" t="shared" si="37" ref="Q86:AC86">SUBTOTAL(9,Q87:Q88)</f>
        <v>0</v>
      </c>
      <c r="R86" s="17">
        <f t="shared" si="37"/>
        <v>167718</v>
      </c>
      <c r="S86" s="17">
        <f t="shared" si="37"/>
        <v>0</v>
      </c>
      <c r="T86" s="17">
        <f t="shared" si="37"/>
        <v>0</v>
      </c>
      <c r="U86" s="17">
        <f t="shared" si="37"/>
        <v>0</v>
      </c>
      <c r="V86" s="17">
        <f t="shared" si="37"/>
        <v>0</v>
      </c>
      <c r="W86" s="17">
        <f t="shared" si="37"/>
        <v>0</v>
      </c>
      <c r="X86" s="17">
        <f t="shared" si="37"/>
        <v>0</v>
      </c>
      <c r="Y86" s="17">
        <f t="shared" si="37"/>
        <v>0</v>
      </c>
      <c r="Z86" s="17">
        <f t="shared" si="37"/>
        <v>0</v>
      </c>
      <c r="AA86" s="17">
        <f t="shared" si="37"/>
        <v>0</v>
      </c>
      <c r="AB86" s="17">
        <f t="shared" si="37"/>
        <v>0</v>
      </c>
      <c r="AC86" s="17">
        <f t="shared" si="37"/>
        <v>167718</v>
      </c>
    </row>
    <row r="87" spans="1:29" ht="15" customHeight="1">
      <c r="A87" s="9"/>
      <c r="B87" s="18" t="s">
        <v>134</v>
      </c>
      <c r="C87" s="19" t="s">
        <v>135</v>
      </c>
      <c r="D87" s="20">
        <v>340000</v>
      </c>
      <c r="E87" s="20">
        <v>220000</v>
      </c>
      <c r="F87" s="20">
        <v>400000</v>
      </c>
      <c r="G87" s="20">
        <f>D87-E87+F87</f>
        <v>520000</v>
      </c>
      <c r="H87" s="20">
        <v>181357.2</v>
      </c>
      <c r="I87" s="20">
        <f>G87-H87</f>
        <v>338642.8</v>
      </c>
      <c r="J87" s="20">
        <v>181357.2</v>
      </c>
      <c r="K87" s="21">
        <f>H87-J87</f>
        <v>0</v>
      </c>
      <c r="L87" s="21">
        <f>G87-J87</f>
        <v>338642.8</v>
      </c>
      <c r="M87" s="20">
        <v>13639.2</v>
      </c>
      <c r="N87" s="20">
        <v>13639.2</v>
      </c>
      <c r="O87" s="21">
        <f>J87-N87</f>
        <v>167718</v>
      </c>
      <c r="Q87" s="21"/>
      <c r="R87" s="21">
        <v>167718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>
        <f>SUM(Q87:AB87)</f>
        <v>167718</v>
      </c>
    </row>
    <row r="88" spans="1:29" ht="4.5" customHeight="1">
      <c r="A88" s="9"/>
      <c r="B88" s="22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  <row r="89" spans="1:29" ht="15" customHeight="1">
      <c r="A89" s="9"/>
      <c r="B89" s="13" t="s">
        <v>136</v>
      </c>
      <c r="C89" s="14" t="s">
        <v>137</v>
      </c>
      <c r="D89" s="17">
        <f aca="true" t="shared" si="38" ref="D89:O89">SUBTOTAL(9,D90:D92)</f>
        <v>124163614</v>
      </c>
      <c r="E89" s="17">
        <f t="shared" si="38"/>
        <v>102018874.6</v>
      </c>
      <c r="F89" s="17">
        <f t="shared" si="38"/>
        <v>104874169.6</v>
      </c>
      <c r="G89" s="17">
        <f t="shared" si="38"/>
        <v>127018909</v>
      </c>
      <c r="H89" s="17">
        <f t="shared" si="38"/>
        <v>125342843.35</v>
      </c>
      <c r="I89" s="17">
        <f t="shared" si="38"/>
        <v>1676065.65</v>
      </c>
      <c r="J89" s="17">
        <f t="shared" si="38"/>
        <v>125329043.35</v>
      </c>
      <c r="K89" s="17">
        <f t="shared" si="38"/>
        <v>13800</v>
      </c>
      <c r="L89" s="17">
        <f t="shared" si="38"/>
        <v>1689865.65</v>
      </c>
      <c r="M89" s="17">
        <f t="shared" si="38"/>
        <v>121874836.03</v>
      </c>
      <c r="N89" s="17">
        <f t="shared" si="38"/>
        <v>121835817.63000001</v>
      </c>
      <c r="O89" s="17">
        <f t="shared" si="38"/>
        <v>3493225.7199999928</v>
      </c>
      <c r="Q89" s="17">
        <f aca="true" t="shared" si="39" ref="Q89:AC89">SUBTOTAL(9,Q90:Q92)</f>
        <v>3493225.7199999997</v>
      </c>
      <c r="R89" s="17">
        <f t="shared" si="39"/>
        <v>0</v>
      </c>
      <c r="S89" s="17">
        <f t="shared" si="39"/>
        <v>0</v>
      </c>
      <c r="T89" s="17">
        <f t="shared" si="39"/>
        <v>0</v>
      </c>
      <c r="U89" s="17">
        <f t="shared" si="39"/>
        <v>0</v>
      </c>
      <c r="V89" s="17">
        <f t="shared" si="39"/>
        <v>0</v>
      </c>
      <c r="W89" s="17">
        <f t="shared" si="39"/>
        <v>0</v>
      </c>
      <c r="X89" s="17">
        <f t="shared" si="39"/>
        <v>0</v>
      </c>
      <c r="Y89" s="17">
        <f t="shared" si="39"/>
        <v>0</v>
      </c>
      <c r="Z89" s="17">
        <f t="shared" si="39"/>
        <v>0</v>
      </c>
      <c r="AA89" s="17">
        <f t="shared" si="39"/>
        <v>0</v>
      </c>
      <c r="AB89" s="17">
        <f t="shared" si="39"/>
        <v>0</v>
      </c>
      <c r="AC89" s="17">
        <f t="shared" si="39"/>
        <v>3493225.7199999997</v>
      </c>
    </row>
    <row r="90" spans="1:29" ht="15" customHeight="1">
      <c r="A90" s="9"/>
      <c r="B90" s="18" t="s">
        <v>138</v>
      </c>
      <c r="C90" s="19" t="s">
        <v>139</v>
      </c>
      <c r="D90" s="20">
        <v>350000</v>
      </c>
      <c r="E90" s="20">
        <v>291039.6</v>
      </c>
      <c r="F90" s="20">
        <v>294097.6</v>
      </c>
      <c r="G90" s="20">
        <f>D90-E90+F90</f>
        <v>353058</v>
      </c>
      <c r="H90" s="20">
        <v>296367.6</v>
      </c>
      <c r="I90" s="20">
        <f>G90-H90</f>
        <v>56690.40000000002</v>
      </c>
      <c r="J90" s="20">
        <v>296367.6</v>
      </c>
      <c r="K90" s="21">
        <f>H90-J90</f>
        <v>0</v>
      </c>
      <c r="L90" s="21">
        <f>G90-J90</f>
        <v>56690.40000000002</v>
      </c>
      <c r="M90" s="20">
        <v>296367.6</v>
      </c>
      <c r="N90" s="20">
        <v>257349.19999999998</v>
      </c>
      <c r="O90" s="21">
        <f>J90-N90</f>
        <v>39018.399999999994</v>
      </c>
      <c r="Q90" s="21">
        <v>39018.4</v>
      </c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>
        <f>SUM(Q90:AB90)</f>
        <v>39018.4</v>
      </c>
    </row>
    <row r="91" spans="1:29" ht="15" customHeight="1">
      <c r="A91" s="9"/>
      <c r="B91" s="18" t="s">
        <v>140</v>
      </c>
      <c r="C91" s="19" t="s">
        <v>141</v>
      </c>
      <c r="D91" s="20">
        <v>123813614</v>
      </c>
      <c r="E91" s="20">
        <v>101727835</v>
      </c>
      <c r="F91" s="20">
        <v>104580072</v>
      </c>
      <c r="G91" s="20">
        <f>D91-E91+F91</f>
        <v>126665851</v>
      </c>
      <c r="H91" s="20">
        <v>125046475.75</v>
      </c>
      <c r="I91" s="20">
        <f>G91-H91</f>
        <v>1619375.25</v>
      </c>
      <c r="J91" s="20">
        <v>125032675.75</v>
      </c>
      <c r="K91" s="21">
        <f>H91-J91</f>
        <v>13800</v>
      </c>
      <c r="L91" s="21">
        <f>G91-J91</f>
        <v>1633175.25</v>
      </c>
      <c r="M91" s="20">
        <v>121578468.43</v>
      </c>
      <c r="N91" s="20">
        <v>121578468.43</v>
      </c>
      <c r="O91" s="21">
        <f>J91-N91</f>
        <v>3454207.319999993</v>
      </c>
      <c r="Q91" s="21">
        <v>3454207.32</v>
      </c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>
        <f>SUM(Q91:AB91)</f>
        <v>3454207.32</v>
      </c>
    </row>
    <row r="92" spans="1:29" ht="4.5" customHeight="1">
      <c r="A92" s="9"/>
      <c r="B92" s="10"/>
      <c r="C92" s="9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</row>
    <row r="93" spans="1:29" ht="15" customHeight="1">
      <c r="A93" s="9"/>
      <c r="B93" s="30" t="str">
        <f>"TOTAL CAPITULO "&amp;B61&amp;":"</f>
        <v>TOTAL CAPITULO 3000:</v>
      </c>
      <c r="C93" s="30"/>
      <c r="D93" s="23">
        <f aca="true" t="shared" si="40" ref="D93:O93">SUBTOTAL(9,D63:D92)</f>
        <v>148771614</v>
      </c>
      <c r="E93" s="23">
        <f t="shared" si="40"/>
        <v>152810496.75</v>
      </c>
      <c r="F93" s="23">
        <f t="shared" si="40"/>
        <v>177322319.55</v>
      </c>
      <c r="G93" s="23">
        <f t="shared" si="40"/>
        <v>173283436.8</v>
      </c>
      <c r="H93" s="23">
        <f t="shared" si="40"/>
        <v>165065736.28</v>
      </c>
      <c r="I93" s="23">
        <f t="shared" si="40"/>
        <v>8217700.519999997</v>
      </c>
      <c r="J93" s="23">
        <f t="shared" si="40"/>
        <v>157044728.51</v>
      </c>
      <c r="K93" s="23">
        <f t="shared" si="40"/>
        <v>8021007.77</v>
      </c>
      <c r="L93" s="23">
        <f t="shared" si="40"/>
        <v>16238708.290000005</v>
      </c>
      <c r="M93" s="23">
        <f t="shared" si="40"/>
        <v>151403404.78</v>
      </c>
      <c r="N93" s="23">
        <f t="shared" si="40"/>
        <v>150747244.89000002</v>
      </c>
      <c r="O93" s="23">
        <f t="shared" si="40"/>
        <v>6297483.619999994</v>
      </c>
      <c r="Q93" s="23">
        <f aca="true" t="shared" si="41" ref="Q93:AC93">SUBTOTAL(9,Q63:Q92)</f>
        <v>5687311.73</v>
      </c>
      <c r="R93" s="23">
        <f t="shared" si="41"/>
        <v>517558.25</v>
      </c>
      <c r="S93" s="23">
        <f t="shared" si="41"/>
        <v>53677.84</v>
      </c>
      <c r="T93" s="23">
        <f t="shared" si="41"/>
        <v>0</v>
      </c>
      <c r="U93" s="23">
        <f t="shared" si="41"/>
        <v>0</v>
      </c>
      <c r="V93" s="23">
        <f t="shared" si="41"/>
        <v>0</v>
      </c>
      <c r="W93" s="23">
        <f t="shared" si="41"/>
        <v>0</v>
      </c>
      <c r="X93" s="23">
        <f t="shared" si="41"/>
        <v>0</v>
      </c>
      <c r="Y93" s="23">
        <f t="shared" si="41"/>
        <v>0</v>
      </c>
      <c r="Z93" s="23">
        <f t="shared" si="41"/>
        <v>0</v>
      </c>
      <c r="AA93" s="23">
        <f t="shared" si="41"/>
        <v>0</v>
      </c>
      <c r="AB93" s="23">
        <f t="shared" si="41"/>
        <v>0</v>
      </c>
      <c r="AC93" s="23">
        <f t="shared" si="41"/>
        <v>6258547.82</v>
      </c>
    </row>
    <row r="94" spans="1:29" ht="15" customHeight="1">
      <c r="A94" s="9"/>
      <c r="B94" s="10"/>
      <c r="C94" s="9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</row>
    <row r="95" spans="1:29" ht="15" customHeight="1">
      <c r="A95" s="9"/>
      <c r="B95" s="7" t="s">
        <v>142</v>
      </c>
      <c r="C95" s="12" t="s">
        <v>143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</row>
    <row r="96" spans="1:29" ht="15" customHeight="1">
      <c r="A96" s="9"/>
      <c r="B96" s="10"/>
      <c r="C96" s="9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</row>
    <row r="97" spans="1:29" ht="15" customHeight="1">
      <c r="A97" s="9"/>
      <c r="B97" s="13" t="s">
        <v>144</v>
      </c>
      <c r="C97" s="14" t="s">
        <v>145</v>
      </c>
      <c r="D97" s="17">
        <f aca="true" t="shared" si="42" ref="D97:O97">SUBTOTAL(9,D98:D101)</f>
        <v>1282000</v>
      </c>
      <c r="E97" s="17">
        <f t="shared" si="42"/>
        <v>1941800</v>
      </c>
      <c r="F97" s="17">
        <f t="shared" si="42"/>
        <v>2615400</v>
      </c>
      <c r="G97" s="17">
        <f t="shared" si="42"/>
        <v>1955600</v>
      </c>
      <c r="H97" s="17">
        <f t="shared" si="42"/>
        <v>926710.9199999999</v>
      </c>
      <c r="I97" s="17">
        <f t="shared" si="42"/>
        <v>1028889.0800000001</v>
      </c>
      <c r="J97" s="17">
        <f t="shared" si="42"/>
        <v>926710.92</v>
      </c>
      <c r="K97" s="17">
        <f t="shared" si="42"/>
        <v>0</v>
      </c>
      <c r="L97" s="17">
        <f t="shared" si="42"/>
        <v>1028889.08</v>
      </c>
      <c r="M97" s="17">
        <f t="shared" si="42"/>
        <v>772501.9600000001</v>
      </c>
      <c r="N97" s="17">
        <f t="shared" si="42"/>
        <v>733868.43</v>
      </c>
      <c r="O97" s="17">
        <f t="shared" si="42"/>
        <v>192842.49000000005</v>
      </c>
      <c r="Q97" s="17">
        <f aca="true" t="shared" si="43" ref="Q97:AC97">SUBTOTAL(9,Q98:Q101)</f>
        <v>38633.53</v>
      </c>
      <c r="R97" s="17">
        <f t="shared" si="43"/>
        <v>0</v>
      </c>
      <c r="S97" s="17">
        <f t="shared" si="43"/>
        <v>154208.96</v>
      </c>
      <c r="T97" s="17">
        <f t="shared" si="43"/>
        <v>0</v>
      </c>
      <c r="U97" s="17">
        <f t="shared" si="43"/>
        <v>0</v>
      </c>
      <c r="V97" s="17">
        <f t="shared" si="43"/>
        <v>0</v>
      </c>
      <c r="W97" s="17">
        <f t="shared" si="43"/>
        <v>0</v>
      </c>
      <c r="X97" s="17">
        <f t="shared" si="43"/>
        <v>0</v>
      </c>
      <c r="Y97" s="17">
        <f t="shared" si="43"/>
        <v>0</v>
      </c>
      <c r="Z97" s="17">
        <f t="shared" si="43"/>
        <v>0</v>
      </c>
      <c r="AA97" s="17">
        <f t="shared" si="43"/>
        <v>0</v>
      </c>
      <c r="AB97" s="17">
        <f t="shared" si="43"/>
        <v>0</v>
      </c>
      <c r="AC97" s="17">
        <f t="shared" si="43"/>
        <v>192842.49</v>
      </c>
    </row>
    <row r="98" spans="1:29" ht="15" customHeight="1">
      <c r="A98" s="9"/>
      <c r="B98" s="18" t="s">
        <v>4</v>
      </c>
      <c r="C98" s="19" t="s">
        <v>146</v>
      </c>
      <c r="D98" s="20">
        <v>220000</v>
      </c>
      <c r="E98" s="20">
        <v>367000</v>
      </c>
      <c r="F98" s="20">
        <v>458200</v>
      </c>
      <c r="G98" s="20">
        <f>D98-E98+F98</f>
        <v>311200</v>
      </c>
      <c r="H98" s="20">
        <v>211704.64</v>
      </c>
      <c r="I98" s="20">
        <f>G98-H98</f>
        <v>99495.35999999999</v>
      </c>
      <c r="J98" s="20">
        <v>211704.64</v>
      </c>
      <c r="K98" s="21">
        <f>H98-J98</f>
        <v>0</v>
      </c>
      <c r="L98" s="21">
        <f>G98-J98</f>
        <v>99495.35999999999</v>
      </c>
      <c r="M98" s="20">
        <v>126966.64</v>
      </c>
      <c r="N98" s="20">
        <v>126966.64</v>
      </c>
      <c r="O98" s="21">
        <f>J98-N98</f>
        <v>84738.00000000001</v>
      </c>
      <c r="Q98" s="21"/>
      <c r="R98" s="21"/>
      <c r="S98" s="21">
        <v>84738</v>
      </c>
      <c r="T98" s="21"/>
      <c r="U98" s="21"/>
      <c r="V98" s="21"/>
      <c r="W98" s="21"/>
      <c r="X98" s="21"/>
      <c r="Y98" s="21"/>
      <c r="Z98" s="21"/>
      <c r="AA98" s="21"/>
      <c r="AB98" s="21"/>
      <c r="AC98" s="21">
        <f>SUM(Q98:AB98)</f>
        <v>84738</v>
      </c>
    </row>
    <row r="99" spans="1:29" ht="15" customHeight="1">
      <c r="A99" s="9"/>
      <c r="B99" s="18" t="s">
        <v>147</v>
      </c>
      <c r="C99" s="19" t="s">
        <v>148</v>
      </c>
      <c r="D99" s="20">
        <v>62000</v>
      </c>
      <c r="E99" s="20">
        <v>52000</v>
      </c>
      <c r="F99" s="20">
        <v>66000</v>
      </c>
      <c r="G99" s="20">
        <f>D99-E99+F99</f>
        <v>76000</v>
      </c>
      <c r="H99" s="20">
        <v>9386.720000000001</v>
      </c>
      <c r="I99" s="20">
        <f>G99-H99</f>
        <v>66613.28</v>
      </c>
      <c r="J99" s="20">
        <v>9386.72</v>
      </c>
      <c r="K99" s="21">
        <f>H99-J99</f>
        <v>0</v>
      </c>
      <c r="L99" s="21">
        <f>G99-J99</f>
        <v>66613.28</v>
      </c>
      <c r="M99" s="20">
        <v>0</v>
      </c>
      <c r="N99" s="20">
        <v>0</v>
      </c>
      <c r="O99" s="21">
        <f>J99-N99</f>
        <v>9386.72</v>
      </c>
      <c r="Q99" s="21"/>
      <c r="R99" s="21"/>
      <c r="S99" s="21">
        <v>9386.72</v>
      </c>
      <c r="T99" s="21"/>
      <c r="U99" s="21"/>
      <c r="V99" s="21"/>
      <c r="W99" s="21"/>
      <c r="X99" s="21"/>
      <c r="Y99" s="21"/>
      <c r="Z99" s="21"/>
      <c r="AA99" s="21"/>
      <c r="AB99" s="21"/>
      <c r="AC99" s="21">
        <f>SUM(Q99:AB99)</f>
        <v>9386.72</v>
      </c>
    </row>
    <row r="100" spans="1:29" ht="15" customHeight="1">
      <c r="A100" s="9"/>
      <c r="B100" s="18" t="s">
        <v>149</v>
      </c>
      <c r="C100" s="19" t="s">
        <v>150</v>
      </c>
      <c r="D100" s="20">
        <v>1000000</v>
      </c>
      <c r="E100" s="20">
        <v>1522800</v>
      </c>
      <c r="F100" s="20">
        <v>2091200</v>
      </c>
      <c r="G100" s="20">
        <f>D100-E100+F100</f>
        <v>1568400</v>
      </c>
      <c r="H100" s="20">
        <v>705619.5599999999</v>
      </c>
      <c r="I100" s="20">
        <f>G100-H100</f>
        <v>862780.4400000001</v>
      </c>
      <c r="J100" s="20">
        <v>705619.56</v>
      </c>
      <c r="K100" s="21">
        <f>H100-J100</f>
        <v>0</v>
      </c>
      <c r="L100" s="21">
        <f>G100-J100</f>
        <v>862780.44</v>
      </c>
      <c r="M100" s="20">
        <v>645535.3200000001</v>
      </c>
      <c r="N100" s="20">
        <v>606901.79</v>
      </c>
      <c r="O100" s="21">
        <f>J100-N100</f>
        <v>98717.77000000002</v>
      </c>
      <c r="Q100" s="21">
        <v>38633.53</v>
      </c>
      <c r="R100" s="21"/>
      <c r="S100" s="21">
        <v>60084.24</v>
      </c>
      <c r="T100" s="21"/>
      <c r="U100" s="21"/>
      <c r="V100" s="21"/>
      <c r="W100" s="21"/>
      <c r="X100" s="21"/>
      <c r="Y100" s="21"/>
      <c r="Z100" s="21"/>
      <c r="AA100" s="21"/>
      <c r="AB100" s="21"/>
      <c r="AC100" s="21">
        <f>SUM(Q100:AB100)</f>
        <v>98717.76999999999</v>
      </c>
    </row>
    <row r="101" spans="1:29" ht="4.5" customHeight="1">
      <c r="A101" s="9"/>
      <c r="B101" s="22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</row>
    <row r="102" spans="1:31" ht="15" customHeight="1">
      <c r="A102" s="9"/>
      <c r="B102" s="13" t="s">
        <v>151</v>
      </c>
      <c r="C102" s="14" t="s">
        <v>152</v>
      </c>
      <c r="D102" s="17">
        <f aca="true" t="shared" si="44" ref="D102:O102">SUBTOTAL(9,D103:D105)</f>
        <v>81000</v>
      </c>
      <c r="E102" s="17">
        <f t="shared" si="44"/>
        <v>83000</v>
      </c>
      <c r="F102" s="17">
        <f t="shared" si="44"/>
        <v>149400</v>
      </c>
      <c r="G102" s="17">
        <f t="shared" si="44"/>
        <v>147400</v>
      </c>
      <c r="H102" s="17">
        <f t="shared" si="44"/>
        <v>97520.87</v>
      </c>
      <c r="I102" s="17">
        <f t="shared" si="44"/>
        <v>49879.130000000005</v>
      </c>
      <c r="J102" s="17">
        <f t="shared" si="44"/>
        <v>97520.87</v>
      </c>
      <c r="K102" s="17">
        <f t="shared" si="44"/>
        <v>0</v>
      </c>
      <c r="L102" s="17">
        <f t="shared" si="44"/>
        <v>49879.13</v>
      </c>
      <c r="M102" s="17">
        <f t="shared" si="44"/>
        <v>41722.64</v>
      </c>
      <c r="N102" s="17">
        <f t="shared" si="44"/>
        <v>41722.64</v>
      </c>
      <c r="O102" s="17">
        <f t="shared" si="44"/>
        <v>55798.23</v>
      </c>
      <c r="Q102" s="17">
        <f aca="true" t="shared" si="45" ref="Q102:AC102">SUBTOTAL(9,Q103:Q105)</f>
        <v>0</v>
      </c>
      <c r="R102" s="17">
        <f t="shared" si="45"/>
        <v>0</v>
      </c>
      <c r="S102" s="17">
        <f t="shared" si="45"/>
        <v>55798.23</v>
      </c>
      <c r="T102" s="17">
        <f t="shared" si="45"/>
        <v>0</v>
      </c>
      <c r="U102" s="17">
        <f t="shared" si="45"/>
        <v>0</v>
      </c>
      <c r="V102" s="17">
        <f t="shared" si="45"/>
        <v>0</v>
      </c>
      <c r="W102" s="17">
        <f t="shared" si="45"/>
        <v>0</v>
      </c>
      <c r="X102" s="17">
        <f t="shared" si="45"/>
        <v>0</v>
      </c>
      <c r="Y102" s="17">
        <f t="shared" si="45"/>
        <v>0</v>
      </c>
      <c r="Z102" s="17">
        <f t="shared" si="45"/>
        <v>0</v>
      </c>
      <c r="AA102" s="17">
        <f t="shared" si="45"/>
        <v>0</v>
      </c>
      <c r="AB102" s="17">
        <f t="shared" si="45"/>
        <v>0</v>
      </c>
      <c r="AC102" s="17">
        <f t="shared" si="45"/>
        <v>55798.23</v>
      </c>
      <c r="AE102" s="27"/>
    </row>
    <row r="103" spans="1:29" ht="15" customHeight="1">
      <c r="A103" s="9"/>
      <c r="B103" s="18" t="s">
        <v>153</v>
      </c>
      <c r="C103" s="19" t="s">
        <v>154</v>
      </c>
      <c r="D103" s="20">
        <v>0</v>
      </c>
      <c r="E103" s="20">
        <v>0</v>
      </c>
      <c r="F103" s="20">
        <v>54400</v>
      </c>
      <c r="G103" s="20">
        <f>D103-E103+F103</f>
        <v>54400</v>
      </c>
      <c r="H103" s="20">
        <v>46142.11</v>
      </c>
      <c r="I103" s="20">
        <f>G103-H103</f>
        <v>8257.89</v>
      </c>
      <c r="J103" s="20">
        <v>46142.11</v>
      </c>
      <c r="K103" s="21">
        <f>H103-J103</f>
        <v>0</v>
      </c>
      <c r="L103" s="21">
        <f>G103-J103</f>
        <v>8257.89</v>
      </c>
      <c r="M103" s="20">
        <v>0</v>
      </c>
      <c r="N103" s="20">
        <v>0</v>
      </c>
      <c r="O103" s="21">
        <f>J103-N103</f>
        <v>46142.11</v>
      </c>
      <c r="Q103" s="21"/>
      <c r="R103" s="21"/>
      <c r="S103" s="21">
        <v>46142.11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>
        <f>SUM(Q103:AB103)</f>
        <v>46142.11</v>
      </c>
    </row>
    <row r="104" spans="1:29" ht="15" customHeight="1">
      <c r="A104" s="9"/>
      <c r="B104" s="18" t="s">
        <v>155</v>
      </c>
      <c r="C104" s="19" t="s">
        <v>156</v>
      </c>
      <c r="D104" s="20">
        <v>81000</v>
      </c>
      <c r="E104" s="20">
        <v>83000</v>
      </c>
      <c r="F104" s="20">
        <v>95000</v>
      </c>
      <c r="G104" s="20">
        <f>D104-E104+F104</f>
        <v>93000</v>
      </c>
      <c r="H104" s="20">
        <v>51378.759999999995</v>
      </c>
      <c r="I104" s="20">
        <f>G104-H104</f>
        <v>41621.240000000005</v>
      </c>
      <c r="J104" s="20">
        <v>51378.76</v>
      </c>
      <c r="K104" s="21">
        <f>H104-J104</f>
        <v>0</v>
      </c>
      <c r="L104" s="21">
        <f>G104-J104</f>
        <v>41621.24</v>
      </c>
      <c r="M104" s="20">
        <v>41722.64</v>
      </c>
      <c r="N104" s="20">
        <v>41722.64</v>
      </c>
      <c r="O104" s="21">
        <f>J104-N104</f>
        <v>9656.120000000003</v>
      </c>
      <c r="Q104" s="21"/>
      <c r="R104" s="21"/>
      <c r="S104" s="21">
        <v>9656.12</v>
      </c>
      <c r="T104" s="21"/>
      <c r="U104" s="21"/>
      <c r="V104" s="21"/>
      <c r="W104" s="21"/>
      <c r="X104" s="21"/>
      <c r="Y104" s="21"/>
      <c r="Z104" s="21"/>
      <c r="AA104" s="21"/>
      <c r="AB104" s="21"/>
      <c r="AC104" s="21">
        <f>SUM(Q104:AB104)</f>
        <v>9656.12</v>
      </c>
    </row>
    <row r="105" spans="1:29" ht="4.5" customHeight="1">
      <c r="A105" s="9"/>
      <c r="B105" s="22"/>
      <c r="C105" s="19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</row>
    <row r="106" spans="1:29" ht="15" customHeight="1">
      <c r="A106" s="9"/>
      <c r="B106" s="13" t="s">
        <v>157</v>
      </c>
      <c r="C106" s="14" t="s">
        <v>158</v>
      </c>
      <c r="D106" s="17">
        <f aca="true" t="shared" si="46" ref="D106:O106">SUBTOTAL(9,D107:D107)</f>
        <v>2905000</v>
      </c>
      <c r="E106" s="17">
        <f t="shared" si="46"/>
        <v>4427400</v>
      </c>
      <c r="F106" s="17">
        <f t="shared" si="46"/>
        <v>4427400</v>
      </c>
      <c r="G106" s="17">
        <f t="shared" si="46"/>
        <v>2905000</v>
      </c>
      <c r="H106" s="17">
        <f t="shared" si="46"/>
        <v>1952733.66</v>
      </c>
      <c r="I106" s="17">
        <f t="shared" si="46"/>
        <v>952266.3400000001</v>
      </c>
      <c r="J106" s="17">
        <f t="shared" si="46"/>
        <v>1509607</v>
      </c>
      <c r="K106" s="17">
        <f t="shared" si="46"/>
        <v>443126.6599999999</v>
      </c>
      <c r="L106" s="17">
        <f t="shared" si="46"/>
        <v>1395393</v>
      </c>
      <c r="M106" s="17">
        <f t="shared" si="46"/>
        <v>1168665.6</v>
      </c>
      <c r="N106" s="17">
        <f t="shared" si="46"/>
        <v>1168665.6</v>
      </c>
      <c r="O106" s="17">
        <f t="shared" si="46"/>
        <v>340941.3999999999</v>
      </c>
      <c r="Q106" s="17">
        <f aca="true" t="shared" si="47" ref="Q106:AC106">SUBTOTAL(9,Q107:Q107)</f>
        <v>0</v>
      </c>
      <c r="R106" s="17">
        <f t="shared" si="47"/>
        <v>340941.4</v>
      </c>
      <c r="S106" s="17">
        <f t="shared" si="47"/>
        <v>0</v>
      </c>
      <c r="T106" s="17">
        <f t="shared" si="47"/>
        <v>0</v>
      </c>
      <c r="U106" s="17">
        <f t="shared" si="47"/>
        <v>0</v>
      </c>
      <c r="V106" s="17">
        <f t="shared" si="47"/>
        <v>0</v>
      </c>
      <c r="W106" s="17">
        <f t="shared" si="47"/>
        <v>0</v>
      </c>
      <c r="X106" s="17">
        <f t="shared" si="47"/>
        <v>0</v>
      </c>
      <c r="Y106" s="17">
        <f t="shared" si="47"/>
        <v>0</v>
      </c>
      <c r="Z106" s="17">
        <f t="shared" si="47"/>
        <v>0</v>
      </c>
      <c r="AA106" s="17">
        <f t="shared" si="47"/>
        <v>0</v>
      </c>
      <c r="AB106" s="17">
        <f t="shared" si="47"/>
        <v>0</v>
      </c>
      <c r="AC106" s="17">
        <f t="shared" si="47"/>
        <v>340941.4</v>
      </c>
    </row>
    <row r="107" spans="1:29" ht="15" customHeight="1">
      <c r="A107" s="9"/>
      <c r="B107" s="18" t="s">
        <v>159</v>
      </c>
      <c r="C107" s="19" t="s">
        <v>160</v>
      </c>
      <c r="D107" s="20">
        <v>2905000</v>
      </c>
      <c r="E107" s="20">
        <v>4427400</v>
      </c>
      <c r="F107" s="20">
        <v>4427400</v>
      </c>
      <c r="G107" s="20">
        <f>D107-E107+F107</f>
        <v>2905000</v>
      </c>
      <c r="H107" s="20">
        <v>1952733.66</v>
      </c>
      <c r="I107" s="20">
        <f>G107-H107</f>
        <v>952266.3400000001</v>
      </c>
      <c r="J107" s="20">
        <v>1509607</v>
      </c>
      <c r="K107" s="21">
        <f>H107-J107</f>
        <v>443126.6599999999</v>
      </c>
      <c r="L107" s="21">
        <f>G107-J107</f>
        <v>1395393</v>
      </c>
      <c r="M107" s="20">
        <v>1168665.6</v>
      </c>
      <c r="N107" s="20">
        <v>1168665.6</v>
      </c>
      <c r="O107" s="21">
        <f>J107-N107</f>
        <v>340941.3999999999</v>
      </c>
      <c r="Q107" s="21"/>
      <c r="R107" s="21">
        <v>340941.4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>
        <f>SUM(Q107:AB107)</f>
        <v>340941.4</v>
      </c>
    </row>
    <row r="108" spans="1:29" ht="4.5" customHeight="1">
      <c r="A108" s="9"/>
      <c r="B108" s="10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</row>
    <row r="109" spans="1:29" ht="15" customHeight="1">
      <c r="A109" s="9"/>
      <c r="B109" s="30" t="str">
        <f>"TOTAL CAPITULO "&amp;B95&amp;":"</f>
        <v>TOTAL CAPITULO 5000:</v>
      </c>
      <c r="C109" s="30"/>
      <c r="D109" s="23">
        <f aca="true" t="shared" si="48" ref="D109:O109">SUBTOTAL(9,D97:D108)</f>
        <v>4268000</v>
      </c>
      <c r="E109" s="23">
        <f t="shared" si="48"/>
        <v>6452200</v>
      </c>
      <c r="F109" s="23">
        <f t="shared" si="48"/>
        <v>7192200</v>
      </c>
      <c r="G109" s="23">
        <f t="shared" si="48"/>
        <v>5008000</v>
      </c>
      <c r="H109" s="23">
        <f t="shared" si="48"/>
        <v>2976965.4499999997</v>
      </c>
      <c r="I109" s="23">
        <f t="shared" si="48"/>
        <v>2031034.5500000003</v>
      </c>
      <c r="J109" s="23">
        <f t="shared" si="48"/>
        <v>2533838.79</v>
      </c>
      <c r="K109" s="23">
        <f t="shared" si="48"/>
        <v>443126.6599999999</v>
      </c>
      <c r="L109" s="23">
        <f t="shared" si="48"/>
        <v>2474161.21</v>
      </c>
      <c r="M109" s="23">
        <f t="shared" si="48"/>
        <v>1982890.2000000002</v>
      </c>
      <c r="N109" s="23">
        <f t="shared" si="48"/>
        <v>1944256.6700000002</v>
      </c>
      <c r="O109" s="23">
        <f t="shared" si="48"/>
        <v>589582.1199999999</v>
      </c>
      <c r="Q109" s="23">
        <f>SUBTOTAL(9,Q97:Q108)</f>
        <v>38633.53</v>
      </c>
      <c r="R109" s="23">
        <f>SUBTOTAL(9,R97:R108)</f>
        <v>340941.4</v>
      </c>
      <c r="S109" s="23">
        <f>SUBTOTAL(9,S97:S108)</f>
        <v>210007.19</v>
      </c>
      <c r="T109" s="23">
        <f aca="true" t="shared" si="49" ref="T109:AC109">SUBTOTAL(9,T97:T108)</f>
        <v>0</v>
      </c>
      <c r="U109" s="23">
        <f t="shared" si="49"/>
        <v>0</v>
      </c>
      <c r="V109" s="23">
        <f t="shared" si="49"/>
        <v>0</v>
      </c>
      <c r="W109" s="23">
        <f t="shared" si="49"/>
        <v>0</v>
      </c>
      <c r="X109" s="23">
        <f t="shared" si="49"/>
        <v>0</v>
      </c>
      <c r="Y109" s="23">
        <f t="shared" si="49"/>
        <v>0</v>
      </c>
      <c r="Z109" s="23">
        <f t="shared" si="49"/>
        <v>0</v>
      </c>
      <c r="AA109" s="23">
        <f t="shared" si="49"/>
        <v>0</v>
      </c>
      <c r="AB109" s="23">
        <f t="shared" si="49"/>
        <v>0</v>
      </c>
      <c r="AC109" s="23">
        <f t="shared" si="49"/>
        <v>589582.12</v>
      </c>
    </row>
    <row r="110" spans="1:29" ht="15" customHeight="1">
      <c r="A110" s="9"/>
      <c r="B110" s="10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</row>
    <row r="111" spans="1:29" ht="15" customHeight="1">
      <c r="A111" s="9"/>
      <c r="B111" s="7" t="s">
        <v>161</v>
      </c>
      <c r="C111" s="12" t="s">
        <v>162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</row>
    <row r="112" spans="1:29" ht="15" customHeight="1">
      <c r="A112" s="9"/>
      <c r="B112" s="10"/>
      <c r="C112" s="9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</row>
    <row r="113" spans="1:29" ht="15" customHeight="1">
      <c r="A113" s="9"/>
      <c r="B113" s="13" t="s">
        <v>163</v>
      </c>
      <c r="C113" s="14" t="s">
        <v>164</v>
      </c>
      <c r="D113" s="17">
        <f aca="true" t="shared" si="50" ref="D113:O113">SUBTOTAL(9,D114:D115)</f>
        <v>0</v>
      </c>
      <c r="E113" s="17">
        <f t="shared" si="50"/>
        <v>1210452250.83</v>
      </c>
      <c r="F113" s="17">
        <f t="shared" si="50"/>
        <v>3411973657.15</v>
      </c>
      <c r="G113" s="17">
        <f t="shared" si="50"/>
        <v>2201521406.32</v>
      </c>
      <c r="H113" s="17">
        <f t="shared" si="50"/>
        <v>2106419976.3300002</v>
      </c>
      <c r="I113" s="17">
        <f t="shared" si="50"/>
        <v>95101429.99000001</v>
      </c>
      <c r="J113" s="17">
        <f t="shared" si="50"/>
        <v>788591905.96</v>
      </c>
      <c r="K113" s="17">
        <f t="shared" si="50"/>
        <v>1317828070.3700001</v>
      </c>
      <c r="L113" s="17">
        <f t="shared" si="50"/>
        <v>1412929500.3600001</v>
      </c>
      <c r="M113" s="17">
        <f t="shared" si="50"/>
        <v>776726037.5</v>
      </c>
      <c r="N113" s="17">
        <f t="shared" si="50"/>
        <v>776726037.5</v>
      </c>
      <c r="O113" s="17">
        <f t="shared" si="50"/>
        <v>11865868.460000038</v>
      </c>
      <c r="Q113" s="17">
        <f aca="true" t="shared" si="51" ref="Q113:AC113">SUBTOTAL(9,Q114:Q115)</f>
        <v>10629066.4</v>
      </c>
      <c r="R113" s="17">
        <f t="shared" si="51"/>
        <v>505896.68</v>
      </c>
      <c r="S113" s="17">
        <f t="shared" si="51"/>
        <v>427554.21</v>
      </c>
      <c r="T113" s="17">
        <f t="shared" si="51"/>
        <v>0</v>
      </c>
      <c r="U113" s="17">
        <f t="shared" si="51"/>
        <v>0</v>
      </c>
      <c r="V113" s="17">
        <f t="shared" si="51"/>
        <v>0</v>
      </c>
      <c r="W113" s="17">
        <f t="shared" si="51"/>
        <v>0</v>
      </c>
      <c r="X113" s="17">
        <f t="shared" si="51"/>
        <v>0</v>
      </c>
      <c r="Y113" s="17">
        <f t="shared" si="51"/>
        <v>0</v>
      </c>
      <c r="Z113" s="17">
        <f t="shared" si="51"/>
        <v>0</v>
      </c>
      <c r="AA113" s="17">
        <f t="shared" si="51"/>
        <v>0</v>
      </c>
      <c r="AB113" s="17">
        <f t="shared" si="51"/>
        <v>0</v>
      </c>
      <c r="AC113" s="17">
        <f t="shared" si="51"/>
        <v>11562517.290000001</v>
      </c>
    </row>
    <row r="114" spans="1:29" ht="15" customHeight="1">
      <c r="A114" s="9"/>
      <c r="B114" s="18" t="s">
        <v>165</v>
      </c>
      <c r="C114" s="19" t="s">
        <v>166</v>
      </c>
      <c r="D114" s="20">
        <v>0</v>
      </c>
      <c r="E114" s="20">
        <v>1210452250.83</v>
      </c>
      <c r="F114" s="20">
        <v>3411973657.15</v>
      </c>
      <c r="G114" s="20">
        <f>D114-E114+F114</f>
        <v>2201521406.32</v>
      </c>
      <c r="H114" s="20">
        <v>2106419976.3300002</v>
      </c>
      <c r="I114" s="20">
        <f>G114-H114</f>
        <v>95101429.99000001</v>
      </c>
      <c r="J114" s="20">
        <v>788591905.96</v>
      </c>
      <c r="K114" s="21">
        <f>H114-J114</f>
        <v>1317828070.3700001</v>
      </c>
      <c r="L114" s="21">
        <f>G114-J114</f>
        <v>1412929500.3600001</v>
      </c>
      <c r="M114" s="20">
        <v>776726037.5</v>
      </c>
      <c r="N114" s="20">
        <v>776726037.5</v>
      </c>
      <c r="O114" s="21">
        <f>J114-N114</f>
        <v>11865868.460000038</v>
      </c>
      <c r="Q114" s="21">
        <v>10629066.4</v>
      </c>
      <c r="R114" s="21">
        <v>505896.68</v>
      </c>
      <c r="S114" s="21">
        <v>427554.21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>
        <f>SUM(Q114:AB114)</f>
        <v>11562517.290000001</v>
      </c>
    </row>
    <row r="115" spans="1:29" ht="4.5" customHeight="1">
      <c r="A115" s="9"/>
      <c r="B115" s="10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</row>
    <row r="116" spans="1:29" ht="15" customHeight="1">
      <c r="A116" s="9"/>
      <c r="B116" s="30" t="str">
        <f>"TOTAL CAPITULO "&amp;B111&amp;":"</f>
        <v>TOTAL CAPITULO 6000:</v>
      </c>
      <c r="C116" s="30"/>
      <c r="D116" s="23">
        <f aca="true" t="shared" si="52" ref="D116:O116">SUBTOTAL(9,D113:D115)</f>
        <v>0</v>
      </c>
      <c r="E116" s="23">
        <f t="shared" si="52"/>
        <v>1210452250.83</v>
      </c>
      <c r="F116" s="23">
        <f t="shared" si="52"/>
        <v>3411973657.15</v>
      </c>
      <c r="G116" s="23">
        <f t="shared" si="52"/>
        <v>2201521406.32</v>
      </c>
      <c r="H116" s="23">
        <f t="shared" si="52"/>
        <v>2106419976.3300002</v>
      </c>
      <c r="I116" s="23">
        <f t="shared" si="52"/>
        <v>95101429.99000001</v>
      </c>
      <c r="J116" s="23">
        <f t="shared" si="52"/>
        <v>788591905.96</v>
      </c>
      <c r="K116" s="23">
        <f t="shared" si="52"/>
        <v>1317828070.3700001</v>
      </c>
      <c r="L116" s="23">
        <f t="shared" si="52"/>
        <v>1412929500.3600001</v>
      </c>
      <c r="M116" s="23">
        <f t="shared" si="52"/>
        <v>776726037.5</v>
      </c>
      <c r="N116" s="23">
        <f t="shared" si="52"/>
        <v>776726037.5</v>
      </c>
      <c r="O116" s="23">
        <f t="shared" si="52"/>
        <v>11865868.460000038</v>
      </c>
      <c r="Q116" s="23">
        <f aca="true" t="shared" si="53" ref="Q116:AC116">SUBTOTAL(9,Q113:Q115)</f>
        <v>10629066.4</v>
      </c>
      <c r="R116" s="23">
        <f t="shared" si="53"/>
        <v>505896.68</v>
      </c>
      <c r="S116" s="23">
        <f t="shared" si="53"/>
        <v>427554.21</v>
      </c>
      <c r="T116" s="23">
        <f t="shared" si="53"/>
        <v>0</v>
      </c>
      <c r="U116" s="23">
        <f t="shared" si="53"/>
        <v>0</v>
      </c>
      <c r="V116" s="23">
        <f t="shared" si="53"/>
        <v>0</v>
      </c>
      <c r="W116" s="23">
        <f t="shared" si="53"/>
        <v>0</v>
      </c>
      <c r="X116" s="23">
        <f t="shared" si="53"/>
        <v>0</v>
      </c>
      <c r="Y116" s="23">
        <f t="shared" si="53"/>
        <v>0</v>
      </c>
      <c r="Z116" s="23">
        <f t="shared" si="53"/>
        <v>0</v>
      </c>
      <c r="AA116" s="23">
        <f t="shared" si="53"/>
        <v>0</v>
      </c>
      <c r="AB116" s="23">
        <f t="shared" si="53"/>
        <v>0</v>
      </c>
      <c r="AC116" s="23">
        <f t="shared" si="53"/>
        <v>11562517.290000001</v>
      </c>
    </row>
    <row r="117" spans="1:28" ht="15" customHeight="1">
      <c r="A117" s="9"/>
      <c r="B117" s="10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</row>
    <row r="118" spans="1:28" ht="15" customHeight="1">
      <c r="A118" s="9"/>
      <c r="B118" s="10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</row>
    <row r="119" spans="1:29" ht="19.5" customHeight="1">
      <c r="A119" s="9"/>
      <c r="B119" s="29" t="s">
        <v>169</v>
      </c>
      <c r="C119" s="29"/>
      <c r="D119" s="24">
        <f>+D116+D109+D93+D59+D32</f>
        <v>303372017</v>
      </c>
      <c r="E119" s="24">
        <f aca="true" t="shared" si="54" ref="E119:O119">+E116+E109+E93+E59+E32</f>
        <v>1536225978.84</v>
      </c>
      <c r="F119" s="24">
        <f t="shared" si="54"/>
        <v>3763637951.5600004</v>
      </c>
      <c r="G119" s="24">
        <f t="shared" si="54"/>
        <v>2530783989.7200007</v>
      </c>
      <c r="H119" s="24">
        <f t="shared" si="54"/>
        <v>2420106488.7100005</v>
      </c>
      <c r="I119" s="24">
        <f t="shared" si="54"/>
        <v>110677501.01</v>
      </c>
      <c r="J119" s="24">
        <f t="shared" si="54"/>
        <v>1093774960.99</v>
      </c>
      <c r="K119" s="24">
        <f t="shared" si="54"/>
        <v>1326331527.7200003</v>
      </c>
      <c r="L119" s="24">
        <f t="shared" si="54"/>
        <v>1437009028.73</v>
      </c>
      <c r="M119" s="24">
        <f t="shared" si="54"/>
        <v>1074323568.94</v>
      </c>
      <c r="N119" s="24">
        <f t="shared" si="54"/>
        <v>1073337116.3399999</v>
      </c>
      <c r="O119" s="24">
        <f t="shared" si="54"/>
        <v>20437844.65000003</v>
      </c>
      <c r="Q119" s="24">
        <f aca="true" t="shared" si="55" ref="Q119:AC119">+Q116+Q109+Q93+Q59+Q32</f>
        <v>16907581.78</v>
      </c>
      <c r="R119" s="24">
        <f t="shared" si="55"/>
        <v>1529943.72</v>
      </c>
      <c r="S119" s="24">
        <f t="shared" si="55"/>
        <v>1592663.03</v>
      </c>
      <c r="T119" s="24">
        <f t="shared" si="55"/>
        <v>0</v>
      </c>
      <c r="U119" s="24">
        <f t="shared" si="55"/>
        <v>0</v>
      </c>
      <c r="V119" s="24">
        <f t="shared" si="55"/>
        <v>0</v>
      </c>
      <c r="W119" s="24">
        <f t="shared" si="55"/>
        <v>0</v>
      </c>
      <c r="X119" s="24">
        <f t="shared" si="55"/>
        <v>0</v>
      </c>
      <c r="Y119" s="24">
        <f t="shared" si="55"/>
        <v>0</v>
      </c>
      <c r="Z119" s="24">
        <f t="shared" si="55"/>
        <v>0</v>
      </c>
      <c r="AA119" s="24">
        <f t="shared" si="55"/>
        <v>0</v>
      </c>
      <c r="AB119" s="24">
        <f t="shared" si="55"/>
        <v>0</v>
      </c>
      <c r="AC119" s="24">
        <f t="shared" si="55"/>
        <v>20030188.529999997</v>
      </c>
    </row>
    <row r="120" spans="1:15" ht="15" customHeight="1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</sheetData>
  <sheetProtection/>
  <mergeCells count="33">
    <mergeCell ref="B119:C119"/>
    <mergeCell ref="Q7:Q8"/>
    <mergeCell ref="B93:C93"/>
    <mergeCell ref="B109:C109"/>
    <mergeCell ref="B116:C116"/>
    <mergeCell ref="B59:C59"/>
    <mergeCell ref="O7:O8"/>
    <mergeCell ref="B32:C32"/>
    <mergeCell ref="S7:S8"/>
    <mergeCell ref="I7:I8"/>
    <mergeCell ref="J7:J8"/>
    <mergeCell ref="B3:AC3"/>
    <mergeCell ref="L7:L8"/>
    <mergeCell ref="M7:M8"/>
    <mergeCell ref="N7:N8"/>
    <mergeCell ref="K7:K8"/>
    <mergeCell ref="R7:R8"/>
    <mergeCell ref="B7:C8"/>
    <mergeCell ref="D7:D8"/>
    <mergeCell ref="E7:F7"/>
    <mergeCell ref="G7:G8"/>
    <mergeCell ref="H7:H8"/>
    <mergeCell ref="B4:S4"/>
    <mergeCell ref="AC7:AC8"/>
    <mergeCell ref="T7:T8"/>
    <mergeCell ref="U7:U8"/>
    <mergeCell ref="V7:V8"/>
    <mergeCell ref="W7:W8"/>
    <mergeCell ref="X7:X8"/>
    <mergeCell ref="Y7:Y8"/>
    <mergeCell ref="Z7:Z8"/>
    <mergeCell ref="AA7:AA8"/>
    <mergeCell ref="AB7:AB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Ruth Rodriguez Rodriguez</cp:lastModifiedBy>
  <cp:lastPrinted>2020-05-28T19:46:29Z</cp:lastPrinted>
  <dcterms:created xsi:type="dcterms:W3CDTF">2013-04-18T20:56:07Z</dcterms:created>
  <dcterms:modified xsi:type="dcterms:W3CDTF">2020-05-28T19:46:37Z</dcterms:modified>
  <cp:category/>
  <cp:version/>
  <cp:contentType/>
  <cp:contentStatus/>
</cp:coreProperties>
</file>